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R4\13環境上下水道課\5【下水道担当】\R4調査回答（下水道全般）\財政課\2023.1.18【山梨県市町村課：２３〆】下水道事業に係わる経営比較分析表（令和３年度）の分析等について（依頼）\47法非適用（回答）\【経営比較分析表】2021_193658_47_1718（回答）\"/>
    </mc:Choice>
  </mc:AlternateContent>
  <workbookProtection workbookAlgorithmName="SHA-512" workbookHashValue="fJtcXtfoHFaT7bcZ1Gp4uYytOTCg+v4nkwAzFxbneyIdyoi3NMtcoY26QDA+Zz1HAozy1PGp9FLCaRllqVXFcw==" workbookSaltValue="v8HpXQgVfevlp73BTT105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<sst xmlns="http://schemas.openxmlformats.org/spreadsheetml/2006/main" count="247" uniqueCount="119">
  <si>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</si>
  <si>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</si>
  <si>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</si>
  <si>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</si>
  <si>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</si>
  <si>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</si>
  <si>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</si>
  <si>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</si>
  <si>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</si>
  <si>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</si>
  <si>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</si>
  <si>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</si>
  <si>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</si>
  <si>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</si>
  <si>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</si>
  <si>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</si>
  <si>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</si>
  <si>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</si>
  <si>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</si>
  <si>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</si>
  <si>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</si>
  <si>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</si>
  <si>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</si>
  <si>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</si>
  <si>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</si>
  <si>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</si>
  <si>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</si>
  <si>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</si>
  <si>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</si>
  <si>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</si>
  <si>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</si>
  <si>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</si>
  <si>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</si>
  <si>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</si>
  <si>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</si>
  <si>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</si>
  <si>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</si>
  <si>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</si>
  <si>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</si>
  <si>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</si>
  <si>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</si>
  <si>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</si>
  <si>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</si>
  <si>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</si>
  <si>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</si>
  <si>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</si>
  <si>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</si>
  <si>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</si>
  <si>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</si>
  <si>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</si>
  <si>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</si>
  <si>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</si>
  <si>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</si>
  <si>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</si>
  <si>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</si>
  <si>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</si>
  <si>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</si>
  <si>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</si>
  <si>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</si>
  <si>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</si>
  <si>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</si>
  <si>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</si>
  <si>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</si>
  <si>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</si>
  <si>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</si>
  <si>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</si>
  <si>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</si>
  <si>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</si>
  <si>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</si>
  <si>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</si>
  <si>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</si>
  <si>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</si>
  <si>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</si>
  <si>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</si>
  <si>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</si>
  <si>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</si>
  <si>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</si>
  <si>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</si>
  <si>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</si>
  <si>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</si>
  <si>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</si>
  <si>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</si>
  <si>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</si>
  <si>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</si>
  <si>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</si>
  <si>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</si>
  <si>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</si>
  <si>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</si>
  <si>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</si>
  <si>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</si>
  <si>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</si>
  <si>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</si>
  <si>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</si>
  <si>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</si>
  <si>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</si>
  <si>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</si>
  <si>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</si>
  <si>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</si>
  <si>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</si>
  <si>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</si>
  <si>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</si>
  <si>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</si>
  <si>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</si>
  <si>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</si>
  <si>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</si>
  <si>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</si>
  <si>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</si>
  <si>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</si>
  <si>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</si>
  <si>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</si>
  <si>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</si>
  <si>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</si>
  <si>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</si>
  <si>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</si>
  <si>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</si>
  <si>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</si>
  <si>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経営の健全化、効率性について、平均値と比べて不良の数値があり、適正な使用料収入の確保及び汚水処理費の削減、経営改善に向けた取り組みが必要な状況である。
　老朽化については、状況把握が必要となってきている。</t>
    <phoneticPr fontId="4"/>
  </si>
  <si>
    <t>　管渠改善率は、平成29年度から令和3年度にかけて0％となっている。
　令和元年度末で10年以上経過した地区もあり、老朽化の状況把握が必要となってきている。</t>
    <rPh sb="46" eb="48">
      <t>イジョウ</t>
    </rPh>
    <rPh sb="52" eb="54">
      <t>チク</t>
    </rPh>
    <rPh sb="58" eb="61">
      <t>ロウキュウカ</t>
    </rPh>
    <phoneticPr fontId="4"/>
  </si>
  <si>
    <r>
      <t xml:space="preserve">　収益的収支比率は、前年度までと比べて高くなっているが、今後も経営状況維持できるよう取り組んでいく。
</t>
    </r>
    <r>
      <rPr>
        <sz val="11"/>
        <rFont val="ＭＳ ゴシック"/>
        <family val="3"/>
        <charset val="128"/>
      </rPr>
      <t>　企業債残高対事業規模比率は、前年度までと比べて低いが、一般会計繰入基準を総務省基準に基づいて算定したためである。</t>
    </r>
    <r>
      <rPr>
        <sz val="11"/>
        <color theme="1"/>
        <rFont val="ＭＳ ゴシック"/>
        <family val="3"/>
        <charset val="128"/>
      </rPr>
      <t xml:space="preserve">
　　経費回収率は平均値60.00%に比べて55.49%と低く、汚水処理原価は平均値の282.71%に比べて287.74%と高くなっており、適正な使用料収入の確保及び汚水処理費の削減が必要である。
　施設利用率は平均値56.52%に比べて50.36%と低い。
　水洗化率の100%は、大字内総人口から市町村設置型合併浄化槽処理によるよる水洗化人口の割合である。
水洗化率の100%は、大字内総人口で計算していたものを、市町村設置型合併浄化槽処理人口に修正による水洗化人口の割合である。
</t>
    </r>
    <rPh sb="19" eb="20">
      <t>タカ</t>
    </rPh>
    <rPh sb="75" eb="76">
      <t>ヒク</t>
    </rPh>
    <rPh sb="208" eb="210">
      <t>シセツ</t>
    </rPh>
    <rPh sb="210" eb="212">
      <t>リヨウ</t>
    </rPh>
    <rPh sb="212" eb="213">
      <t>リツ</t>
    </rPh>
    <rPh sb="239" eb="242">
      <t>スイセンカ</t>
    </rPh>
    <rPh sb="242" eb="243">
      <t>リツ</t>
    </rPh>
    <rPh sb="250" eb="252">
      <t>オオアザ</t>
    </rPh>
    <rPh sb="252" eb="253">
      <t>ナイ</t>
    </rPh>
    <rPh sb="253" eb="256">
      <t>ソウジンコウ</t>
    </rPh>
    <rPh sb="258" eb="261">
      <t>シチョウソン</t>
    </rPh>
    <rPh sb="261" eb="264">
      <t>セッチガタ</t>
    </rPh>
    <rPh sb="264" eb="266">
      <t>ガッペイ</t>
    </rPh>
    <rPh sb="266" eb="269">
      <t>ジョウカソウ</t>
    </rPh>
    <rPh sb="269" eb="271">
      <t>ショリ</t>
    </rPh>
    <rPh sb="276" eb="279">
      <t>スイセンカ</t>
    </rPh>
    <rPh sb="279" eb="281">
      <t>ジンコウ</t>
    </rPh>
    <rPh sb="282" eb="284">
      <t>ワリアイ</t>
    </rPh>
    <rPh sb="308" eb="310">
      <t>ケイサン</t>
    </rPh>
    <rPh sb="331" eb="333">
      <t>ジンコウ</t>
    </rPh>
    <rPh sb="334" eb="336">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</si>
</sst>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6B-476B-9282-FF5476B8C3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6B-476B-9282-FF5476B8C3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51.8</c:v>
                </c:pt>
                <c:pt idx="1">
                  <c:v>50.36</c:v>
                </c:pt>
                <c:pt idx="2">
                  <c:v>49.64</c:v>
                </c:pt>
                <c:pt idx="3">
                  <c:v>50.36</c:v>
                </c:pt>
                <c:pt idx="4">
                  <c:v>50.36</c:v>
                </c:pt>
              </c:numCache>
            </c:numRef>
          </c:val>
          <c:extLst>
            <c:ext xmlns:c16="http://schemas.microsoft.com/office/drawing/2014/chart" uri="{C3380CC4-5D6E-409C-BE32-E72D297353CC}">
              <c16:uniqueId val="{00000000-BCDA-4673-AD39-65F72177DA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BCDA-4673-AD39-65F72177DA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22.36</c:v>
                </c:pt>
                <c:pt idx="1">
                  <c:v>24.78</c:v>
                </c:pt>
                <c:pt idx="2">
                  <c:v>25.15</c:v>
                </c:pt>
                <c:pt idx="3">
                  <c:v>25.36</c:v>
                </c:pt>
                <c:pt idx="4">
                  <c:v>100</c:v>
                </c:pt>
              </c:numCache>
            </c:numRef>
          </c:val>
          <c:extLst>
            <c:ext xmlns:c16="http://schemas.microsoft.com/office/drawing/2014/chart" uri="{C3380CC4-5D6E-409C-BE32-E72D297353CC}">
              <c16:uniqueId val="{00000000-3954-44E5-89C5-8086DC657E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3954-44E5-89C5-8086DC657E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87.72</c:v>
                </c:pt>
                <c:pt idx="1">
                  <c:v>86.25</c:v>
                </c:pt>
                <c:pt idx="2">
                  <c:v>100</c:v>
                </c:pt>
                <c:pt idx="3">
                  <c:v>73.239999999999995</c:v>
                </c:pt>
                <c:pt idx="4">
                  <c:v>100</c:v>
                </c:pt>
              </c:numCache>
            </c:numRef>
          </c:val>
          <c:extLst>
            <c:ext xmlns:c16="http://schemas.microsoft.com/office/drawing/2014/chart" uri="{C3380CC4-5D6E-409C-BE32-E72D297353CC}">
              <c16:uniqueId val="{00000000-4C09-4042-B8AF-78D0E32051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09-4042-B8AF-78D0E32051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57-481D-815E-05B4B6499A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57-481D-815E-05B4B6499A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3-4387-8293-FC8871F8DA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3-4387-8293-FC8871F8DA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CB-40BC-880F-140DD3FEAC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CB-40BC-880F-140DD3FEAC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3-4E44-A947-12865E9984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3-4E44-A947-12865E9984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40.78</c:v>
                </c:pt>
                <c:pt idx="1">
                  <c:v>0</c:v>
                </c:pt>
                <c:pt idx="2">
                  <c:v>0</c:v>
                </c:pt>
                <c:pt idx="3" formatCode="#,##0.00;&quot;△&quot;#,##0.00;&quot;-&quot;">
                  <c:v>411.45</c:v>
                </c:pt>
                <c:pt idx="4">
                  <c:v>0</c:v>
                </c:pt>
              </c:numCache>
            </c:numRef>
          </c:val>
          <c:extLst>
            <c:ext xmlns:c16="http://schemas.microsoft.com/office/drawing/2014/chart" uri="{C3380CC4-5D6E-409C-BE32-E72D297353CC}">
              <c16:uniqueId val="{00000000-E005-4CD6-94AD-21A1558781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E005-4CD6-94AD-21A1558781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46.3</c:v>
                </c:pt>
                <c:pt idx="1">
                  <c:v>33.28</c:v>
                </c:pt>
                <c:pt idx="2">
                  <c:v>36.909999999999997</c:v>
                </c:pt>
                <c:pt idx="3">
                  <c:v>39.46</c:v>
                </c:pt>
                <c:pt idx="4">
                  <c:v>55.49</c:v>
                </c:pt>
              </c:numCache>
            </c:numRef>
          </c:val>
          <c:extLst>
            <c:ext xmlns:c16="http://schemas.microsoft.com/office/drawing/2014/chart" uri="{C3380CC4-5D6E-409C-BE32-E72D297353CC}">
              <c16:uniqueId val="{00000000-068F-4E7C-87D9-D169BB0CC0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068F-4E7C-87D9-D169BB0CC0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332.84</c:v>
                </c:pt>
                <c:pt idx="1">
                  <c:v>472.82</c:v>
                </c:pt>
                <c:pt idx="2">
                  <c:v>432.9</c:v>
                </c:pt>
                <c:pt idx="3">
                  <c:v>402.87</c:v>
                </c:pt>
                <c:pt idx="4">
                  <c:v>287.74</c:v>
                </c:pt>
              </c:numCache>
            </c:numRef>
          </c:val>
          <c:extLst>
            <c:ext xmlns:c16="http://schemas.microsoft.com/office/drawing/2014/chart" uri="{C3380CC4-5D6E-409C-BE32-E72D297353CC}">
              <c16:uniqueId val="{00000000-7474-4686-996F-CD894CFBA8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7474-4686-996F-CD894CFBA8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身延町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10720</v>
      </c>
      <c r="AM8" s="42"/>
      <c r="AN8" s="42"/>
      <c r="AO8" s="42"/>
      <c r="AP8" s="42"/>
      <c r="AQ8" s="42"/>
      <c r="AR8" s="42"/>
      <c r="AS8" s="42"/>
      <c r="AT8" s="35">
        <f>データ!T6</f>
        <v>301.98</v>
      </c>
      <c r="AU8" s="35"/>
      <c r="AV8" s="35"/>
      <c r="AW8" s="35"/>
      <c r="AX8" s="35"/>
      <c r="AY8" s="35"/>
      <c r="AZ8" s="35"/>
      <c r="BA8" s="35"/>
      <c r="BB8" s="35">
        <f>データ!U6</f>
        <v>35.5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2.17</v>
      </c>
      <c r="Q10" s="35"/>
      <c r="R10" s="35"/>
      <c r="S10" s="35"/>
      <c r="T10" s="35"/>
      <c r="U10" s="35"/>
      <c r="V10" s="35"/>
      <c r="W10" s="35">
        <f>データ!Q6</f>
        <v>100</v>
      </c>
      <c r="X10" s="35"/>
      <c r="Y10" s="35"/>
      <c r="Z10" s="35"/>
      <c r="AA10" s="35"/>
      <c r="AB10" s="35"/>
      <c r="AC10" s="35"/>
      <c r="AD10" s="42">
        <f>データ!R6</f>
        <v>2970</v>
      </c>
      <c r="AE10" s="42"/>
      <c r="AF10" s="42"/>
      <c r="AG10" s="42"/>
      <c r="AH10" s="42"/>
      <c r="AI10" s="42"/>
      <c r="AJ10" s="42"/>
      <c r="AK10" s="2"/>
      <c r="AL10" s="42">
        <f>データ!V6</f>
        <v>230</v>
      </c>
      <c r="AM10" s="42"/>
      <c r="AN10" s="42"/>
      <c r="AO10" s="42"/>
      <c r="AP10" s="42"/>
      <c r="AQ10" s="42"/>
      <c r="AR10" s="42"/>
      <c r="AS10" s="42"/>
      <c r="AT10" s="35">
        <f>データ!W6</f>
        <v>0.04</v>
      </c>
      <c r="AU10" s="35"/>
      <c r="AV10" s="35"/>
      <c r="AW10" s="35"/>
      <c r="AX10" s="35"/>
      <c r="AY10" s="35"/>
      <c r="AZ10" s="35"/>
      <c r="BA10" s="35"/>
      <c r="BB10" s="35">
        <f>データ!X6</f>
        <v>5750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44</v>
      </c>
      <c r="N86" s="12" t="s">
        <v>43</v>
      </c>
      <c r="O86" s="12" t="str">
        <f>データ!EO6</f>
        <v>【-】</v>
      </c>
    </row>
  </sheetData>
  <sheetProtection algorithmName="SHA-512" hashValue="+BTVdiXmtPSVpRnshl9Hs1qLqyKH5Rgwbph7A+t+5Zt2NEZ9ozGN1erDYPniRjkhJhxsIoHwTDJ904ifcfILMQ==" saltValue="C0PCgGOFXGCaCdPAsbML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193658</v>
      </c>
      <c r="D6" s="19">
        <f t="shared" si="3"/>
        <v>47</v>
      </c>
      <c r="E6" s="19">
        <f t="shared" si="3"/>
        <v>18</v>
      </c>
      <c r="F6" s="19">
        <f t="shared" si="3"/>
        <v>0</v>
      </c>
      <c r="G6" s="19">
        <f t="shared" si="3"/>
        <v>0</v>
      </c>
      <c r="H6" s="19" t="str">
        <f t="shared" si="3"/>
        <v>山梨県　身延町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2.17</v>
      </c>
      <c r="Q6" s="20">
        <f t="shared" si="3"/>
        <v>100</v>
      </c>
      <c r="R6" s="20">
        <f t="shared" si="3"/>
        <v>2970</v>
      </c>
      <c r="S6" s="20">
        <f t="shared" si="3"/>
        <v>10720</v>
      </c>
      <c r="T6" s="20">
        <f t="shared" si="3"/>
        <v>301.98</v>
      </c>
      <c r="U6" s="20">
        <f t="shared" si="3"/>
        <v>35.5</v>
      </c>
      <c r="V6" s="20">
        <f t="shared" si="3"/>
        <v>230</v>
      </c>
      <c r="W6" s="20">
        <f t="shared" si="3"/>
        <v>0.04</v>
      </c>
      <c r="X6" s="20">
        <f t="shared" si="3"/>
        <v>5750</v>
      </c>
      <c r="Y6" s="21">
        <f>IF(Y7="",NA(),Y7)</f>
        <v>87.72</v>
      </c>
      <c r="Z6" s="21">
        <f t="shared" ref="Z6:AH6" si="4">IF(Z7="",NA(),Z7)</f>
        <v>86.25</v>
      </c>
      <c r="AA6" s="21">
        <f t="shared" si="4"/>
        <v>100</v>
      </c>
      <c r="AB6" s="21">
        <f t="shared" si="4"/>
        <v>73.239999999999995</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40.78</v>
      </c>
      <c r="BG6" s="20">
        <f t="shared" ref="BG6:BO6" si="7">IF(BG7="",NA(),BG7)</f>
        <v>0</v>
      </c>
      <c r="BH6" s="20">
        <f t="shared" si="7"/>
        <v>0</v>
      </c>
      <c r="BI6" s="21">
        <f t="shared" si="7"/>
        <v>411.45</v>
      </c>
      <c r="BJ6" s="20">
        <f t="shared" si="7"/>
        <v>0</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46.3</v>
      </c>
      <c r="BR6" s="21">
        <f t="shared" ref="BR6:BZ6" si="8">IF(BR7="",NA(),BR7)</f>
        <v>33.28</v>
      </c>
      <c r="BS6" s="21">
        <f t="shared" si="8"/>
        <v>36.909999999999997</v>
      </c>
      <c r="BT6" s="21">
        <f t="shared" si="8"/>
        <v>39.46</v>
      </c>
      <c r="BU6" s="21">
        <f t="shared" si="8"/>
        <v>55.49</v>
      </c>
      <c r="BV6" s="21">
        <f t="shared" si="8"/>
        <v>57.08</v>
      </c>
      <c r="BW6" s="21">
        <f t="shared" si="8"/>
        <v>55.85</v>
      </c>
      <c r="BX6" s="21">
        <f t="shared" si="8"/>
        <v>53.23</v>
      </c>
      <c r="BY6" s="21">
        <f t="shared" si="8"/>
        <v>50.7</v>
      </c>
      <c r="BZ6" s="21">
        <f t="shared" si="8"/>
        <v>60</v>
      </c>
      <c r="CA6" s="20" t="str">
        <f>IF(CA7="","",IF(CA7="-","【-】","【"&amp;SUBSTITUTE(TEXT(CA7,"#,##0.00"),"-","△")&amp;"】"))</f>
        <v>【57.71】</v>
      </c>
      <c r="CB6" s="21">
        <f>IF(CB7="",NA(),CB7)</f>
        <v>332.84</v>
      </c>
      <c r="CC6" s="21">
        <f t="shared" ref="CC6:CK6" si="9">IF(CC7="",NA(),CC7)</f>
        <v>472.82</v>
      </c>
      <c r="CD6" s="21">
        <f t="shared" si="9"/>
        <v>432.9</v>
      </c>
      <c r="CE6" s="21">
        <f t="shared" si="9"/>
        <v>402.87</v>
      </c>
      <c r="CF6" s="21">
        <f t="shared" si="9"/>
        <v>287.74</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51.8</v>
      </c>
      <c r="CN6" s="21">
        <f t="shared" ref="CN6:CV6" si="10">IF(CN7="",NA(),CN7)</f>
        <v>50.36</v>
      </c>
      <c r="CO6" s="21">
        <f t="shared" si="10"/>
        <v>49.64</v>
      </c>
      <c r="CP6" s="21">
        <f t="shared" si="10"/>
        <v>50.36</v>
      </c>
      <c r="CQ6" s="21">
        <f t="shared" si="10"/>
        <v>50.36</v>
      </c>
      <c r="CR6" s="21">
        <f t="shared" si="10"/>
        <v>57.22</v>
      </c>
      <c r="CS6" s="21">
        <f t="shared" si="10"/>
        <v>54.93</v>
      </c>
      <c r="CT6" s="21">
        <f t="shared" si="10"/>
        <v>55.96</v>
      </c>
      <c r="CU6" s="21">
        <f t="shared" si="10"/>
        <v>56.45</v>
      </c>
      <c r="CV6" s="21">
        <f t="shared" si="10"/>
        <v>56.52</v>
      </c>
      <c r="CW6" s="20" t="str">
        <f>IF(CW7="","",IF(CW7="-","【-】","【"&amp;SUBSTITUTE(TEXT(CW7,"#,##0.00"),"-","△")&amp;"】"))</f>
        <v>【56.80】</v>
      </c>
      <c r="CX6" s="21">
        <f>IF(CX7="",NA(),CX7)</f>
        <v>22.36</v>
      </c>
      <c r="CY6" s="21">
        <f t="shared" ref="CY6:DG6" si="11">IF(CY7="",NA(),CY7)</f>
        <v>24.78</v>
      </c>
      <c r="CZ6" s="21">
        <f t="shared" si="11"/>
        <v>25.15</v>
      </c>
      <c r="DA6" s="21">
        <f t="shared" si="11"/>
        <v>25.36</v>
      </c>
      <c r="DB6" s="21">
        <f t="shared" si="11"/>
        <v>100</v>
      </c>
      <c r="DC6" s="21">
        <f t="shared" si="11"/>
        <v>67.290000000000006</v>
      </c>
      <c r="DD6" s="21">
        <f t="shared" si="11"/>
        <v>65.569999999999993</v>
      </c>
      <c r="DE6" s="21">
        <f t="shared" si="11"/>
        <v>60.12</v>
      </c>
      <c r="DF6" s="21">
        <f t="shared" si="11"/>
        <v>54.99</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193658</v>
      </c>
      <c r="D7" s="23">
        <v>47</v>
      </c>
      <c r="E7" s="23">
        <v>18</v>
      </c>
      <c r="F7" s="23">
        <v>0</v>
      </c>
      <c r="G7" s="23">
        <v>0</v>
      </c>
      <c r="H7" s="23" t="s">
        <v>97</v>
      </c>
      <c r="I7" s="23" t="s">
        <v>98</v>
      </c>
      <c r="J7" s="23" t="s">
        <v>99</v>
      </c>
      <c r="K7" s="23" t="s">
        <v>100</v>
      </c>
      <c r="L7" s="23" t="s">
        <v>101</v>
      </c>
      <c r="M7" s="23" t="s">
        <v>102</v>
      </c>
      <c r="N7" s="24" t="s">
        <v>103</v>
      </c>
      <c r="O7" s="24" t="s">
        <v>104</v>
      </c>
      <c r="P7" s="24">
        <v>2.17</v>
      </c>
      <c r="Q7" s="24">
        <v>100</v>
      </c>
      <c r="R7" s="24">
        <v>2970</v>
      </c>
      <c r="S7" s="24">
        <v>10720</v>
      </c>
      <c r="T7" s="24">
        <v>301.98</v>
      </c>
      <c r="U7" s="24">
        <v>35.5</v>
      </c>
      <c r="V7" s="24">
        <v>230</v>
      </c>
      <c r="W7" s="24">
        <v>0.04</v>
      </c>
      <c r="X7" s="24">
        <v>5750</v>
      </c>
      <c r="Y7" s="24">
        <v>87.72</v>
      </c>
      <c r="Z7" s="24">
        <v>86.25</v>
      </c>
      <c r="AA7" s="24">
        <v>100</v>
      </c>
      <c r="AB7" s="24">
        <v>73.239999999999995</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40.78</v>
      </c>
      <c r="BG7" s="24">
        <v>0</v>
      </c>
      <c r="BH7" s="24">
        <v>0</v>
      </c>
      <c r="BI7" s="24">
        <v>411.45</v>
      </c>
      <c r="BJ7" s="24">
        <v>0</v>
      </c>
      <c r="BK7" s="24">
        <v>407.42</v>
      </c>
      <c r="BL7" s="24">
        <v>386.46</v>
      </c>
      <c r="BM7" s="24">
        <v>421.25</v>
      </c>
      <c r="BN7" s="24">
        <v>398.42</v>
      </c>
      <c r="BO7" s="24">
        <v>294.08999999999997</v>
      </c>
      <c r="BP7" s="24">
        <v>310.14</v>
      </c>
      <c r="BQ7" s="24">
        <v>46.3</v>
      </c>
      <c r="BR7" s="24">
        <v>33.28</v>
      </c>
      <c r="BS7" s="24">
        <v>36.909999999999997</v>
      </c>
      <c r="BT7" s="24">
        <v>39.46</v>
      </c>
      <c r="BU7" s="24">
        <v>55.49</v>
      </c>
      <c r="BV7" s="24">
        <v>57.08</v>
      </c>
      <c r="BW7" s="24">
        <v>55.85</v>
      </c>
      <c r="BX7" s="24">
        <v>53.23</v>
      </c>
      <c r="BY7" s="24">
        <v>50.7</v>
      </c>
      <c r="BZ7" s="24">
        <v>60</v>
      </c>
      <c r="CA7" s="24">
        <v>57.71</v>
      </c>
      <c r="CB7" s="24">
        <v>332.84</v>
      </c>
      <c r="CC7" s="24">
        <v>472.82</v>
      </c>
      <c r="CD7" s="24">
        <v>432.9</v>
      </c>
      <c r="CE7" s="24">
        <v>402.87</v>
      </c>
      <c r="CF7" s="24">
        <v>287.74</v>
      </c>
      <c r="CG7" s="24">
        <v>286.86</v>
      </c>
      <c r="CH7" s="24">
        <v>287.91000000000003</v>
      </c>
      <c r="CI7" s="24">
        <v>283.3</v>
      </c>
      <c r="CJ7" s="24">
        <v>289.81</v>
      </c>
      <c r="CK7" s="24">
        <v>282.70999999999998</v>
      </c>
      <c r="CL7" s="24">
        <v>286.17</v>
      </c>
      <c r="CM7" s="24">
        <v>51.8</v>
      </c>
      <c r="CN7" s="24">
        <v>50.36</v>
      </c>
      <c r="CO7" s="24">
        <v>49.64</v>
      </c>
      <c r="CP7" s="24">
        <v>50.36</v>
      </c>
      <c r="CQ7" s="24">
        <v>50.36</v>
      </c>
      <c r="CR7" s="24">
        <v>57.22</v>
      </c>
      <c r="CS7" s="24">
        <v>54.93</v>
      </c>
      <c r="CT7" s="24">
        <v>55.96</v>
      </c>
      <c r="CU7" s="24">
        <v>56.45</v>
      </c>
      <c r="CV7" s="24">
        <v>56.52</v>
      </c>
      <c r="CW7" s="24">
        <v>56.8</v>
      </c>
      <c r="CX7" s="24">
        <v>22.36</v>
      </c>
      <c r="CY7" s="24">
        <v>24.78</v>
      </c>
      <c r="CZ7" s="24">
        <v>25.15</v>
      </c>
      <c r="DA7" s="24">
        <v>25.36</v>
      </c>
      <c r="DB7" s="24">
        <v>100</v>
      </c>
      <c r="DC7" s="24">
        <v>67.290000000000006</v>
      </c>
      <c r="DD7" s="24">
        <v>65.569999999999993</v>
      </c>
      <c r="DE7" s="24">
        <v>60.12</v>
      </c>
      <c r="DF7" s="24">
        <v>54.99</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2023-02-02T01:47:38Z</cp:lastPrinted>
  <dcterms:created xsi:type="dcterms:W3CDTF">2023-01-13T00:09:04Z</dcterms:created>
  <dcterms:modified xsi:type="dcterms:W3CDTF">2023-02-02T03:12:35Z</dcterms:modified>
  <cp:category/>
</cp:coreProperties>
</file>