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3.32.12\share\R4\13環境上下水道課\5【下水道担当】\R4調査回答（下水道全般）\財政課\2023.1.18【山梨県市町村課：２３〆】下水道事業に係わる経営比較分析表（令和３年度）の分析等について（依頼）\47法非適用（回答）\【経営比較分析表】2021_193658_47_1718（回答）\"/>
    </mc:Choice>
  </mc:AlternateContent>
  <workbookProtection workbookAlgorithmName="SHA-512" workbookHashValue="fxKbGdaUdJZwn+b1ofsX0L+9k2fnyr0/PSakl/vad6cvOUbF2HOKU0g8uqy6nCfKbrgK+No6dNElmmfEq/Aa7w==" workbookSaltValue="cyrKhCnna4HpHcM5q97b7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<sst xmlns="http://schemas.openxmlformats.org/spreadsheetml/2006/main" count="236" uniqueCount="119">
  <si>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</si>
  <si>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</si>
  <si>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</si>
  <si>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</si>
  <si>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</si>
  <si>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</si>
  <si>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</si>
  <si>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</si>
  <si>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</si>
  <si>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</si>
  <si>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</si>
  <si>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</si>
  <si>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</si>
  <si>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</si>
  <si>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</si>
  <si>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</si>
  <si>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</si>
  <si>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</si>
  <si>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</si>
  <si>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</si>
  <si>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</si>
  <si>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</si>
  <si>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</si>
  <si>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</si>
  <si>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</si>
  <si>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</si>
  <si>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</si>
  <si>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</si>
  <si>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</si>
  <si>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</si>
  <si>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</si>
  <si>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</si>
  <si>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</si>
  <si>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</si>
  <si>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</si>
  <si>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</si>
  <si>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</si>
  <si>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</si>
  <si>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</si>
  <si>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</si>
  <si>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</si>
  <si>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</si>
  <si>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</si>
  <si>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</si>
  <si>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</si>
  <si>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</si>
  <si>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</si>
  <si>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</si>
  <si>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</si>
  <si>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</si>
  <si>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</si>
  <si>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</si>
  <si>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</si>
  <si>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</si>
  <si>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</si>
  <si>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</si>
  <si>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</si>
  <si>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</si>
  <si>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</si>
  <si>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</si>
  <si>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</si>
  <si>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</si>
  <si>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</si>
  <si>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</si>
  <si>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</si>
  <si>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</si>
  <si>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</si>
  <si>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</si>
  <si>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</si>
  <si>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</si>
  <si>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</si>
  <si>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</si>
  <si>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</si>
  <si>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</si>
  <si>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</si>
  <si>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</si>
  <si>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</si>
  <si>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</si>
  <si>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</si>
  <si>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</si>
  <si>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</si>
  <si>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</si>
  <si>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</si>
  <si>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</si>
  <si>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</si>
  <si>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</si>
  <si>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</si>
  <si>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</si>
  <si>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</si>
  <si>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</si>
  <si>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</si>
  <si>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</si>
  <si>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</si>
  <si>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</si>
  <si>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</si>
  <si>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</si>
  <si>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</si>
  <si>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</si>
  <si>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</si>
  <si>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</si>
  <si>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</si>
  <si>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</si>
  <si>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</si>
  <si>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</si>
  <si>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</si>
  <si>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</si>
  <si>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</si>
  <si>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</si>
  <si>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</si>
  <si>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</si>
  <si>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</si>
  <si>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</si>
  <si>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</si>
  <si>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</si>
  <si>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</si>
  <si>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</si>
  <si>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化、効率性について、平成30年度からは大規模な修繕がなかったため一時的に数値が改善されているが、施設設備の状況から修繕等は必要になるため今後も適正な使用料収入の確保及び汚水処理費の削減、経営改善に向けた取り組みが必要な状況である。
　老朽化については、状況把握が必要となってきている。</t>
    <rPh sb="25" eb="28">
      <t>ダイキボ</t>
    </rPh>
    <rPh sb="29" eb="31">
      <t>シュウゼン</t>
    </rPh>
    <rPh sb="38" eb="41">
      <t>イチジテキ</t>
    </rPh>
    <rPh sb="42" eb="44">
      <t>スウチ</t>
    </rPh>
    <rPh sb="45" eb="47">
      <t>カイゼン</t>
    </rPh>
    <rPh sb="54" eb="56">
      <t>シセツ</t>
    </rPh>
    <rPh sb="56" eb="58">
      <t>セツビ</t>
    </rPh>
    <rPh sb="59" eb="61">
      <t>ジョウキョウ</t>
    </rPh>
    <rPh sb="63" eb="65">
      <t>シュウゼン</t>
    </rPh>
    <rPh sb="65" eb="66">
      <t>トウ</t>
    </rPh>
    <rPh sb="67" eb="69">
      <t>ヒツヨウ</t>
    </rPh>
    <rPh sb="74" eb="76">
      <t>コンゴ</t>
    </rPh>
    <rPh sb="77" eb="79">
      <t>テキセイ</t>
    </rPh>
    <rPh sb="80" eb="83">
      <t>シヨウリョウ</t>
    </rPh>
    <rPh sb="83" eb="85">
      <t>シュウニュウ</t>
    </rPh>
    <rPh sb="86" eb="88">
      <t>カクホ</t>
    </rPh>
    <rPh sb="88" eb="89">
      <t>オヨ</t>
    </rPh>
    <rPh sb="90" eb="92">
      <t>オスイ</t>
    </rPh>
    <rPh sb="92" eb="94">
      <t>ショリ</t>
    </rPh>
    <rPh sb="94" eb="95">
      <t>ヒ</t>
    </rPh>
    <rPh sb="96" eb="98">
      <t>サクゲン</t>
    </rPh>
    <rPh sb="99" eb="101">
      <t>ケイエイ</t>
    </rPh>
    <rPh sb="101" eb="103">
      <t>カイゼン</t>
    </rPh>
    <rPh sb="104" eb="105">
      <t>ム</t>
    </rPh>
    <rPh sb="107" eb="108">
      <t>ト</t>
    </rPh>
    <rPh sb="109" eb="110">
      <t>ク</t>
    </rPh>
    <rPh sb="112" eb="114">
      <t>ヒツヨウ</t>
    </rPh>
    <rPh sb="115" eb="117">
      <t>ジョウキョウ</t>
    </rPh>
    <phoneticPr fontId="4"/>
  </si>
  <si>
    <t>　管渠改善率は、平成29年度から令和3年度にかけて0％となっている。
　令和元年度末で20年が経過しており、状況把握が必要となってきている。</t>
    <rPh sb="1" eb="3">
      <t>カンキョ</t>
    </rPh>
    <rPh sb="3" eb="5">
      <t>カイゼン</t>
    </rPh>
    <rPh sb="5" eb="6">
      <t>リツ</t>
    </rPh>
    <rPh sb="8" eb="10">
      <t>ヘイセイ</t>
    </rPh>
    <rPh sb="12" eb="13">
      <t>ネン</t>
    </rPh>
    <rPh sb="13" eb="14">
      <t>ド</t>
    </rPh>
    <rPh sb="16" eb="18">
      <t>レイワ</t>
    </rPh>
    <rPh sb="19" eb="21">
      <t>ネンド</t>
    </rPh>
    <rPh sb="36" eb="38">
      <t>レイワ</t>
    </rPh>
    <rPh sb="38" eb="40">
      <t>ガンネン</t>
    </rPh>
    <rPh sb="40" eb="41">
      <t>ド</t>
    </rPh>
    <rPh sb="41" eb="42">
      <t>マツ</t>
    </rPh>
    <rPh sb="45" eb="46">
      <t>ネン</t>
    </rPh>
    <rPh sb="47" eb="49">
      <t>ケイカ</t>
    </rPh>
    <rPh sb="54" eb="56">
      <t>ジョウキョウ</t>
    </rPh>
    <rPh sb="56" eb="58">
      <t>ハアク</t>
    </rPh>
    <rPh sb="59" eb="61">
      <t>ヒツヨウ</t>
    </rPh>
    <phoneticPr fontId="4"/>
  </si>
  <si>
    <r>
      <t xml:space="preserve">　収益的収支比率は、前年度までと比べて高くなっているが、今後も経営状況維持できるよう取り組んでいく。
</t>
    </r>
    <r>
      <rPr>
        <sz val="11"/>
        <rFont val="ＭＳ ゴシック"/>
        <family val="3"/>
        <charset val="128"/>
      </rPr>
      <t>　企業債残高対事業規模比率は、前年度までと比べて低いが、一般会計繰入基準を総務省基準に基づいて算定したためである。</t>
    </r>
    <r>
      <rPr>
        <sz val="11"/>
        <color theme="1"/>
        <rFont val="ＭＳ ゴシック"/>
        <family val="3"/>
        <charset val="128"/>
      </rPr>
      <t xml:space="preserve">
　経費回収率は平均値37.52%に比べて43.38%と高く、汚水処理原価は平均値の502.10%に比べて410.01%と低くなっている。これは、平成29年度まで多かった施設の修繕が平成30年度からは無く、</t>
    </r>
    <r>
      <rPr>
        <sz val="11"/>
        <rFont val="ＭＳ ゴシック"/>
        <family val="3"/>
        <charset val="128"/>
      </rPr>
      <t>令和2年度に委託費増によるものと考えられる。また、施設の老朽化に伴い修繕の必要があれば変化していくものと考えられる。</t>
    </r>
    <r>
      <rPr>
        <sz val="11"/>
        <color theme="1"/>
        <rFont val="ＭＳ ゴシック"/>
        <family val="3"/>
        <charset val="128"/>
      </rPr>
      <t>在住家庭の接続は完了しており、接続率の増加は今後見飲めない状況であるが、適正な使用料収入の確保及び汚水処理費の削減が必要である。
　施設利用率は平均値の46.83%に比べて42.11%と低い。
　水洗化率は100％である。</t>
    </r>
    <rPh sb="19" eb="20">
      <t>タカ</t>
    </rPh>
    <rPh sb="75" eb="76">
      <t>ヒク</t>
    </rPh>
    <rPh sb="136" eb="137">
      <t>タカ</t>
    </rPh>
    <rPh sb="169" eb="170">
      <t>ヒク</t>
    </rPh>
    <rPh sb="181" eb="183">
      <t>ヘイセイ</t>
    </rPh>
    <rPh sb="185" eb="187">
      <t>ネンド</t>
    </rPh>
    <rPh sb="189" eb="190">
      <t>オオ</t>
    </rPh>
    <rPh sb="193" eb="195">
      <t>シセツ</t>
    </rPh>
    <rPh sb="196" eb="198">
      <t>シュウゼン</t>
    </rPh>
    <rPh sb="199" eb="201">
      <t>ヘイセイ</t>
    </rPh>
    <rPh sb="203" eb="204">
      <t>ネン</t>
    </rPh>
    <rPh sb="204" eb="205">
      <t>ド</t>
    </rPh>
    <rPh sb="208" eb="209">
      <t>ナ</t>
    </rPh>
    <rPh sb="211" eb="213">
      <t>レイワ</t>
    </rPh>
    <rPh sb="214" eb="216">
      <t>ネンド</t>
    </rPh>
    <rPh sb="217" eb="219">
      <t>イタク</t>
    </rPh>
    <rPh sb="219" eb="220">
      <t>ヒ</t>
    </rPh>
    <rPh sb="220" eb="221">
      <t>ゾウ</t>
    </rPh>
    <rPh sb="227" eb="228">
      <t>カンガ</t>
    </rPh>
    <rPh sb="236" eb="238">
      <t>シセツ</t>
    </rPh>
    <rPh sb="239" eb="242">
      <t>ロウキュウカ</t>
    </rPh>
    <rPh sb="243" eb="244">
      <t>トモナ</t>
    </rPh>
    <rPh sb="245" eb="247">
      <t>シュウゼン</t>
    </rPh>
    <rPh sb="248" eb="250">
      <t>ヒツヨウ</t>
    </rPh>
    <rPh sb="254" eb="256">
      <t>ヘンカ</t>
    </rPh>
    <rPh sb="263" eb="26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</si>
</sst>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6" borderId="6"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69-4989-AC41-C710E0AE2B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69-4989-AC41-C710E0AE2B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47.37</c:v>
                </c:pt>
                <c:pt idx="1">
                  <c:v>47.37</c:v>
                </c:pt>
                <c:pt idx="2">
                  <c:v>42.11</c:v>
                </c:pt>
                <c:pt idx="3">
                  <c:v>42.11</c:v>
                </c:pt>
                <c:pt idx="4">
                  <c:v>42.11</c:v>
                </c:pt>
              </c:numCache>
            </c:numRef>
          </c:val>
          <c:extLst>
            <c:ext xmlns:c16="http://schemas.microsoft.com/office/drawing/2014/chart" uri="{C3380CC4-5D6E-409C-BE32-E72D297353CC}">
              <c16:uniqueId val="{00000000-F5ED-43FC-AF03-AC2CF2027A4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F5ED-43FC-AF03-AC2CF2027A4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B8F-4D51-B442-5ABDC56FE1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CB8F-4D51-B442-5ABDC56FE1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83.31</c:v>
                </c:pt>
                <c:pt idx="1">
                  <c:v>100</c:v>
                </c:pt>
                <c:pt idx="2">
                  <c:v>100.04</c:v>
                </c:pt>
                <c:pt idx="3">
                  <c:v>77.48</c:v>
                </c:pt>
                <c:pt idx="4">
                  <c:v>100.06</c:v>
                </c:pt>
              </c:numCache>
            </c:numRef>
          </c:val>
          <c:extLst>
            <c:ext xmlns:c16="http://schemas.microsoft.com/office/drawing/2014/chart" uri="{C3380CC4-5D6E-409C-BE32-E72D297353CC}">
              <c16:uniqueId val="{00000000-FF68-4271-B585-37D7A97F09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68-4271-B585-37D7A97F09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5-4827-9060-DDC270FB0A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5-4827-9060-DDC270FB0A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55-4E3B-BB90-CEBC4A6A60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55-4E3B-BB90-CEBC4A6A60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35-4291-8F25-6D6060FBAB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35-4291-8F25-6D6060FBAB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E0-459C-A5A7-24F0B868A7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E0-459C-A5A7-24F0B868A7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624.72</c:v>
                </c:pt>
                <c:pt idx="1">
                  <c:v>0</c:v>
                </c:pt>
                <c:pt idx="2">
                  <c:v>0</c:v>
                </c:pt>
                <c:pt idx="3" formatCode="#,##0.00;&quot;△&quot;#,##0.00;&quot;-&quot;">
                  <c:v>6032.63</c:v>
                </c:pt>
                <c:pt idx="4">
                  <c:v>0</c:v>
                </c:pt>
              </c:numCache>
            </c:numRef>
          </c:val>
          <c:extLst>
            <c:ext xmlns:c16="http://schemas.microsoft.com/office/drawing/2014/chart" uri="{C3380CC4-5D6E-409C-BE32-E72D297353CC}">
              <c16:uniqueId val="{00000000-C6EC-4AD5-9BB3-DA0D71E5EA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C6EC-4AD5-9BB3-DA0D71E5EA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24.15</c:v>
                </c:pt>
                <c:pt idx="1">
                  <c:v>56.14</c:v>
                </c:pt>
                <c:pt idx="2">
                  <c:v>51.54</c:v>
                </c:pt>
                <c:pt idx="3">
                  <c:v>17.850000000000001</c:v>
                </c:pt>
                <c:pt idx="4">
                  <c:v>43.38</c:v>
                </c:pt>
              </c:numCache>
            </c:numRef>
          </c:val>
          <c:extLst>
            <c:ext xmlns:c16="http://schemas.microsoft.com/office/drawing/2014/chart" uri="{C3380CC4-5D6E-409C-BE32-E72D297353CC}">
              <c16:uniqueId val="{00000000-4CF2-4807-BE23-5E666C6445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4CF2-4807-BE23-5E666C6445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639.57000000000005</c:v>
                </c:pt>
                <c:pt idx="1">
                  <c:v>297.79000000000002</c:v>
                </c:pt>
                <c:pt idx="2">
                  <c:v>341</c:v>
                </c:pt>
                <c:pt idx="3">
                  <c:v>1003.42</c:v>
                </c:pt>
                <c:pt idx="4">
                  <c:v>410.01</c:v>
                </c:pt>
              </c:numCache>
            </c:numRef>
          </c:val>
          <c:extLst>
            <c:ext xmlns:c16="http://schemas.microsoft.com/office/drawing/2014/chart" uri="{C3380CC4-5D6E-409C-BE32-E72D297353CC}">
              <c16:uniqueId val="{00000000-9748-49E1-A925-119BC5A104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9748-49E1-A925-119BC5A104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身延町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10720</v>
      </c>
      <c r="AM8" s="42"/>
      <c r="AN8" s="42"/>
      <c r="AO8" s="42"/>
      <c r="AP8" s="42"/>
      <c r="AQ8" s="42"/>
      <c r="AR8" s="42"/>
      <c r="AS8" s="42"/>
      <c r="AT8" s="35">
        <f>データ!T6</f>
        <v>301.98</v>
      </c>
      <c r="AU8" s="35"/>
      <c r="AV8" s="35"/>
      <c r="AW8" s="35"/>
      <c r="AX8" s="35"/>
      <c r="AY8" s="35"/>
      <c r="AZ8" s="35"/>
      <c r="BA8" s="35"/>
      <c r="BB8" s="35">
        <f>データ!U6</f>
        <v>35.5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0.23</v>
      </c>
      <c r="Q10" s="35"/>
      <c r="R10" s="35"/>
      <c r="S10" s="35"/>
      <c r="T10" s="35"/>
      <c r="U10" s="35"/>
      <c r="V10" s="35"/>
      <c r="W10" s="35">
        <f>データ!Q6</f>
        <v>100</v>
      </c>
      <c r="X10" s="35"/>
      <c r="Y10" s="35"/>
      <c r="Z10" s="35"/>
      <c r="AA10" s="35"/>
      <c r="AB10" s="35"/>
      <c r="AC10" s="35"/>
      <c r="AD10" s="42">
        <f>データ!R6</f>
        <v>3560</v>
      </c>
      <c r="AE10" s="42"/>
      <c r="AF10" s="42"/>
      <c r="AG10" s="42"/>
      <c r="AH10" s="42"/>
      <c r="AI10" s="42"/>
      <c r="AJ10" s="42"/>
      <c r="AK10" s="2"/>
      <c r="AL10" s="42">
        <f>データ!V6</f>
        <v>24</v>
      </c>
      <c r="AM10" s="42"/>
      <c r="AN10" s="42"/>
      <c r="AO10" s="42"/>
      <c r="AP10" s="42"/>
      <c r="AQ10" s="42"/>
      <c r="AR10" s="42"/>
      <c r="AS10" s="42"/>
      <c r="AT10" s="35">
        <f>データ!W6</f>
        <v>0.01</v>
      </c>
      <c r="AU10" s="35"/>
      <c r="AV10" s="35"/>
      <c r="AW10" s="35"/>
      <c r="AX10" s="35"/>
      <c r="AY10" s="35"/>
      <c r="AZ10" s="35"/>
      <c r="BA10" s="35"/>
      <c r="BB10" s="35">
        <f>データ!X6</f>
        <v>2400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【1,522.01】</v>
      </c>
      <c r="I86" s="12" t="str">
        <f>データ!CA6</f>
        <v>【37.79】</v>
      </c>
      <c r="J86" s="12" t="str">
        <f>データ!CL6</f>
        <v>【497.52】</v>
      </c>
      <c r="K86" s="12" t="str">
        <f>データ!CW6</f>
        <v>【46.97】</v>
      </c>
      <c r="L86" s="12" t="str">
        <f>データ!DH6</f>
        <v>【90.42】</v>
      </c>
      <c r="M86" s="12" t="s">
        <v>44</v>
      </c>
      <c r="N86" s="12" t="s">
        <v>44</v>
      </c>
      <c r="O86" s="12" t="str">
        <f>データ!EO6</f>
        <v>【0.00】</v>
      </c>
    </row>
  </sheetData>
  <sheetProtection algorithmName="SHA-512" hashValue="rIYSr5na9BkpT5uyl1gCxafXYNro/LuzMJ9HZ0PjR42ncwRhFbJcqgz/yFjMcZwmSXcitgBJS7Tpb1kS/OfWXw==" saltValue="0I5C1azFO6SjJCrJnqNQ9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193658</v>
      </c>
      <c r="D6" s="19">
        <f t="shared" si="3"/>
        <v>47</v>
      </c>
      <c r="E6" s="19">
        <f t="shared" si="3"/>
        <v>17</v>
      </c>
      <c r="F6" s="19">
        <f t="shared" si="3"/>
        <v>9</v>
      </c>
      <c r="G6" s="19">
        <f t="shared" si="3"/>
        <v>0</v>
      </c>
      <c r="H6" s="19" t="str">
        <f t="shared" si="3"/>
        <v>山梨県　身延町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0.23</v>
      </c>
      <c r="Q6" s="20">
        <f t="shared" si="3"/>
        <v>100</v>
      </c>
      <c r="R6" s="20">
        <f t="shared" si="3"/>
        <v>3560</v>
      </c>
      <c r="S6" s="20">
        <f t="shared" si="3"/>
        <v>10720</v>
      </c>
      <c r="T6" s="20">
        <f t="shared" si="3"/>
        <v>301.98</v>
      </c>
      <c r="U6" s="20">
        <f t="shared" si="3"/>
        <v>35.5</v>
      </c>
      <c r="V6" s="20">
        <f t="shared" si="3"/>
        <v>24</v>
      </c>
      <c r="W6" s="20">
        <f t="shared" si="3"/>
        <v>0.01</v>
      </c>
      <c r="X6" s="20">
        <f t="shared" si="3"/>
        <v>2400</v>
      </c>
      <c r="Y6" s="21">
        <f>IF(Y7="",NA(),Y7)</f>
        <v>83.31</v>
      </c>
      <c r="Z6" s="21">
        <f t="shared" ref="Z6:AH6" si="4">IF(Z7="",NA(),Z7)</f>
        <v>100</v>
      </c>
      <c r="AA6" s="21">
        <f t="shared" si="4"/>
        <v>100.04</v>
      </c>
      <c r="AB6" s="21">
        <f t="shared" si="4"/>
        <v>77.48</v>
      </c>
      <c r="AC6" s="21">
        <f t="shared" si="4"/>
        <v>100.06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624.72</v>
      </c>
      <c r="BG6" s="20">
        <f t="shared" ref="BG6:BO6" si="7">IF(BG7="",NA(),BG7)</f>
        <v>0</v>
      </c>
      <c r="BH6" s="20">
        <f t="shared" si="7"/>
        <v>0</v>
      </c>
      <c r="BI6" s="21">
        <f t="shared" si="7"/>
        <v>6032.63</v>
      </c>
      <c r="BJ6" s="20">
        <f t="shared" si="7"/>
        <v>0</v>
      </c>
      <c r="BK6" s="21">
        <f t="shared" si="7"/>
        <v>1759.36</v>
      </c>
      <c r="BL6" s="21">
        <f t="shared" si="7"/>
        <v>1837.88</v>
      </c>
      <c r="BM6" s="21">
        <f t="shared" si="7"/>
        <v>1748.51</v>
      </c>
      <c r="BN6" s="21">
        <f t="shared" si="7"/>
        <v>1640.16</v>
      </c>
      <c r="BO6" s="21">
        <f t="shared" si="7"/>
        <v>1521.05</v>
      </c>
      <c r="BP6" s="20" t="str">
        <f>IF(BP7="","",IF(BP7="-","【-】","【"&amp;SUBSTITUTE(TEXT(BP7,"#,##0.00"),"-","△")&amp;"】"))</f>
        <v>【1,522.01】</v>
      </c>
      <c r="BQ6" s="21">
        <f>IF(BQ7="",NA(),BQ7)</f>
        <v>24.15</v>
      </c>
      <c r="BR6" s="21">
        <f t="shared" ref="BR6:BZ6" si="8">IF(BR7="",NA(),BR7)</f>
        <v>56.14</v>
      </c>
      <c r="BS6" s="21">
        <f t="shared" si="8"/>
        <v>51.54</v>
      </c>
      <c r="BT6" s="21">
        <f t="shared" si="8"/>
        <v>17.850000000000001</v>
      </c>
      <c r="BU6" s="21">
        <f t="shared" si="8"/>
        <v>43.38</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639.57000000000005</v>
      </c>
      <c r="CC6" s="21">
        <f t="shared" ref="CC6:CK6" si="9">IF(CC7="",NA(),CC7)</f>
        <v>297.79000000000002</v>
      </c>
      <c r="CD6" s="21">
        <f t="shared" si="9"/>
        <v>341</v>
      </c>
      <c r="CE6" s="21">
        <f t="shared" si="9"/>
        <v>1003.42</v>
      </c>
      <c r="CF6" s="21">
        <f t="shared" si="9"/>
        <v>410.01</v>
      </c>
      <c r="CG6" s="21">
        <f t="shared" si="9"/>
        <v>508.64</v>
      </c>
      <c r="CH6" s="21">
        <f t="shared" si="9"/>
        <v>525.22</v>
      </c>
      <c r="CI6" s="21">
        <f t="shared" si="9"/>
        <v>520.91999999999996</v>
      </c>
      <c r="CJ6" s="21">
        <f t="shared" si="9"/>
        <v>486.77</v>
      </c>
      <c r="CK6" s="21">
        <f t="shared" si="9"/>
        <v>502.1</v>
      </c>
      <c r="CL6" s="20" t="str">
        <f>IF(CL7="","",IF(CL7="-","【-】","【"&amp;SUBSTITUTE(TEXT(CL7,"#,##0.00"),"-","△")&amp;"】"))</f>
        <v>【497.52】</v>
      </c>
      <c r="CM6" s="21">
        <f>IF(CM7="",NA(),CM7)</f>
        <v>47.37</v>
      </c>
      <c r="CN6" s="21">
        <f t="shared" ref="CN6:CV6" si="10">IF(CN7="",NA(),CN7)</f>
        <v>47.37</v>
      </c>
      <c r="CO6" s="21">
        <f t="shared" si="10"/>
        <v>42.11</v>
      </c>
      <c r="CP6" s="21">
        <f t="shared" si="10"/>
        <v>42.11</v>
      </c>
      <c r="CQ6" s="21">
        <f t="shared" si="10"/>
        <v>42.11</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100</v>
      </c>
      <c r="CY6" s="21">
        <f t="shared" ref="CY6:DG6" si="11">IF(CY7="",NA(),CY7)</f>
        <v>100</v>
      </c>
      <c r="CZ6" s="21">
        <f t="shared" si="11"/>
        <v>100</v>
      </c>
      <c r="DA6" s="21">
        <f t="shared" si="11"/>
        <v>100</v>
      </c>
      <c r="DB6" s="21">
        <f t="shared" si="11"/>
        <v>100</v>
      </c>
      <c r="DC6" s="21">
        <f t="shared" si="11"/>
        <v>89.88</v>
      </c>
      <c r="DD6" s="21">
        <f t="shared" si="11"/>
        <v>91.52</v>
      </c>
      <c r="DE6" s="21">
        <f t="shared" si="11"/>
        <v>90.33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193658</v>
      </c>
      <c r="D7" s="23">
        <v>47</v>
      </c>
      <c r="E7" s="23">
        <v>17</v>
      </c>
      <c r="F7" s="23">
        <v>9</v>
      </c>
      <c r="G7" s="23">
        <v>0</v>
      </c>
      <c r="H7" s="23" t="s">
        <v>98</v>
      </c>
      <c r="I7" s="23" t="s">
        <v>99</v>
      </c>
      <c r="J7" s="23" t="s">
        <v>100</v>
      </c>
      <c r="K7" s="23" t="s">
        <v>101</v>
      </c>
      <c r="L7" s="23" t="s">
        <v>102</v>
      </c>
      <c r="M7" s="23" t="s">
        <v>103</v>
      </c>
      <c r="N7" s="24" t="s">
        <v>104</v>
      </c>
      <c r="O7" s="24" t="s">
        <v>105</v>
      </c>
      <c r="P7" s="24">
        <v>0.23</v>
      </c>
      <c r="Q7" s="24">
        <v>100</v>
      </c>
      <c r="R7" s="24">
        <v>3560</v>
      </c>
      <c r="S7" s="24">
        <v>10720</v>
      </c>
      <c r="T7" s="24">
        <v>301.98</v>
      </c>
      <c r="U7" s="24">
        <v>35.5</v>
      </c>
      <c r="V7" s="24">
        <v>24</v>
      </c>
      <c r="W7" s="24">
        <v>0.01</v>
      </c>
      <c r="X7" s="24">
        <v>2400</v>
      </c>
      <c r="Y7" s="24">
        <v>83.31</v>
      </c>
      <c r="Z7" s="24">
        <v>100</v>
      </c>
      <c r="AA7" s="24">
        <v>100.04</v>
      </c>
      <c r="AB7" s="24">
        <v>77.48</v>
      </c>
      <c r="AC7" s="24">
        <v>100.06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624.72</v>
      </c>
      <c r="BG7" s="24">
        <v>0</v>
      </c>
      <c r="BH7" s="24">
        <v>0</v>
      </c>
      <c r="BI7" s="24">
        <v>6032.63</v>
      </c>
      <c r="BJ7" s="24">
        <v>0</v>
      </c>
      <c r="BK7" s="24">
        <v>1759.36</v>
      </c>
      <c r="BL7" s="24">
        <v>1837.88</v>
      </c>
      <c r="BM7" s="24">
        <v>1748.51</v>
      </c>
      <c r="BN7" s="24">
        <v>1640.16</v>
      </c>
      <c r="BO7" s="24">
        <v>1521.05</v>
      </c>
      <c r="BP7" s="24">
        <v>1522.01</v>
      </c>
      <c r="BQ7" s="24">
        <v>24.15</v>
      </c>
      <c r="BR7" s="24">
        <v>56.14</v>
      </c>
      <c r="BS7" s="24">
        <v>51.54</v>
      </c>
      <c r="BT7" s="24">
        <v>17.850000000000001</v>
      </c>
      <c r="BU7" s="24">
        <v>43.38</v>
      </c>
      <c r="BV7" s="24">
        <v>37.200000000000003</v>
      </c>
      <c r="BW7" s="24">
        <v>35.03</v>
      </c>
      <c r="BX7" s="24">
        <v>34.99</v>
      </c>
      <c r="BY7" s="24">
        <v>38.270000000000003</v>
      </c>
      <c r="BZ7" s="24">
        <v>37.520000000000003</v>
      </c>
      <c r="CA7" s="24">
        <v>37.79</v>
      </c>
      <c r="CB7" s="24">
        <v>639.57000000000005</v>
      </c>
      <c r="CC7" s="24">
        <v>297.79000000000002</v>
      </c>
      <c r="CD7" s="24">
        <v>341</v>
      </c>
      <c r="CE7" s="24">
        <v>1003.42</v>
      </c>
      <c r="CF7" s="24">
        <v>410.01</v>
      </c>
      <c r="CG7" s="24">
        <v>508.64</v>
      </c>
      <c r="CH7" s="24">
        <v>525.22</v>
      </c>
      <c r="CI7" s="24">
        <v>520.91999999999996</v>
      </c>
      <c r="CJ7" s="24">
        <v>486.77</v>
      </c>
      <c r="CK7" s="24">
        <v>502.1</v>
      </c>
      <c r="CL7" s="24">
        <v>497.52</v>
      </c>
      <c r="CM7" s="24">
        <v>47.37</v>
      </c>
      <c r="CN7" s="24">
        <v>47.37</v>
      </c>
      <c r="CO7" s="24">
        <v>42.11</v>
      </c>
      <c r="CP7" s="24">
        <v>42.11</v>
      </c>
      <c r="CQ7" s="24">
        <v>42.11</v>
      </c>
      <c r="CR7" s="24">
        <v>34.29</v>
      </c>
      <c r="CS7" s="24">
        <v>35.340000000000003</v>
      </c>
      <c r="CT7" s="24">
        <v>34.68</v>
      </c>
      <c r="CU7" s="24">
        <v>34.700000000000003</v>
      </c>
      <c r="CV7" s="24">
        <v>46.83</v>
      </c>
      <c r="CW7" s="24">
        <v>46.97</v>
      </c>
      <c r="CX7" s="24">
        <v>100</v>
      </c>
      <c r="CY7" s="24">
        <v>100</v>
      </c>
      <c r="CZ7" s="24">
        <v>100</v>
      </c>
      <c r="DA7" s="24">
        <v>100</v>
      </c>
      <c r="DB7" s="24">
        <v>100</v>
      </c>
      <c r="DC7" s="24">
        <v>89.88</v>
      </c>
      <c r="DD7" s="24">
        <v>91.52</v>
      </c>
      <c r="DE7" s="24">
        <v>90.33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2023-01-24T04:58:14Z</cp:lastPrinted>
  <dcterms:created xsi:type="dcterms:W3CDTF">2023-01-13T00:07:22Z</dcterms:created>
  <dcterms:modified xsi:type="dcterms:W3CDTF">2023-02-02T03:01:53Z</dcterms:modified>
  <cp:category/>
</cp:coreProperties>
</file>