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3.32.12\share\R4\13環境上下水道課\5【下水道担当】\R4調査回答（下水道全般）\財政課\2023.1.18【山梨県市町村課：２３〆】下水道事業に係わる経営比較分析表（令和３年度）の分析等について（依頼）\47法非適用（回答）\【経営比較分析表】2021_193658_47_1718（回答）\"/>
    </mc:Choice>
  </mc:AlternateContent>
  <workbookProtection workbookAlgorithmName="SHA-512" workbookHashValue="MGs9GFCgmjqS+w594LaWeaKW6pNSnb+cyxraIX5lY2lBGU7tcywD0hSDkaysIVIbyzxUO4okuHYErXLLoH1Sxg==" workbookSaltValue="zKvisdi5DeJPmL/80AQfh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<sst xmlns="http://schemas.openxmlformats.org/spreadsheetml/2006/main" count="236" uniqueCount="120">
  <si>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</si>
  <si>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</si>
  <si>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</si>
  <si>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</si>
  <si>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</si>
  <si>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</si>
  <si>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</si>
  <si>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</si>
  <si>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</si>
  <si>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</si>
  <si>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</si>
  <si>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</si>
  <si>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</si>
  <si>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</si>
  <si>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</si>
  <si>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</si>
  <si>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</si>
  <si>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</si>
  <si>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</si>
  <si>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</si>
  <si>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</si>
  <si>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</si>
  <si>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</si>
  <si>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</si>
  <si>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</si>
  <si>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</si>
  <si>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</si>
  <si>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</si>
  <si>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</si>
  <si>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</si>
  <si>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</si>
  <si>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</si>
  <si>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</si>
  <si>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</si>
  <si>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</si>
  <si>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</si>
  <si>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</si>
  <si>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</si>
  <si>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</si>
  <si>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</si>
  <si>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</si>
  <si>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</si>
  <si>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</si>
  <si>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</si>
  <si>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</si>
  <si>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</si>
  <si>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</si>
  <si>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</si>
  <si>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</si>
  <si>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</si>
  <si>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</si>
  <si>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</si>
  <si>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</si>
  <si>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</si>
  <si>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</si>
  <si>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</si>
  <si>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</si>
  <si>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</si>
  <si>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</si>
  <si>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</si>
  <si>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</si>
  <si>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</si>
  <si>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</si>
  <si>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</si>
  <si>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</si>
  <si>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</si>
  <si>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</si>
  <si>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</si>
  <si>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</si>
  <si>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</si>
  <si>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</si>
  <si>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</si>
  <si>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</si>
  <si>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</si>
  <si>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</si>
  <si>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</si>
  <si>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</si>
  <si>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</si>
  <si>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</si>
  <si>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</si>
  <si>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</si>
  <si>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</si>
  <si>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</si>
  <si>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</si>
  <si>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</si>
  <si>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</si>
  <si>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</si>
  <si>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</si>
  <si>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</si>
  <si>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</si>
  <si>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</si>
  <si>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</si>
  <si>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</si>
  <si>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</si>
  <si>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</si>
  <si>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</si>
  <si>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</si>
  <si>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身延町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</si>
  <si>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</si>
  <si>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</si>
  <si>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</si>
  <si>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</si>
  <si>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</si>
  <si>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</si>
  <si>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</si>
  <si>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</si>
  <si>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</si>
  <si>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</si>
  <si>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</si>
  <si>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</si>
  <si>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</si>
  <si>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</si>
  <si>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</si>
  <si>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</si>
  <si>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</si>
  <si>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</si>
  <si>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</si>
  <si>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経営の健全化、効率性について、平均値と比べて不良の数値があり、適正な使用料収入の確保及び汚水処理費の削減、経営改善に向けた取り組みが必要な状況である。
　老朽化については、状況把握が必要となってきている。</t>
    <rPh sb="32" eb="34">
      <t>テキセイ</t>
    </rPh>
    <rPh sb="35" eb="38">
      <t>シヨウリョウ</t>
    </rPh>
    <rPh sb="38" eb="40">
      <t>シュウニュウ</t>
    </rPh>
    <rPh sb="41" eb="43">
      <t>カクホ</t>
    </rPh>
    <rPh sb="43" eb="44">
      <t>オヨ</t>
    </rPh>
    <rPh sb="45" eb="47">
      <t>オスイ</t>
    </rPh>
    <rPh sb="47" eb="49">
      <t>ショリ</t>
    </rPh>
    <rPh sb="49" eb="50">
      <t>ヒ</t>
    </rPh>
    <rPh sb="51" eb="53">
      <t>サクゲン</t>
    </rPh>
    <rPh sb="54" eb="56">
      <t>ケイエイ</t>
    </rPh>
    <rPh sb="56" eb="58">
      <t>カイゼン</t>
    </rPh>
    <rPh sb="59" eb="60">
      <t>ム</t>
    </rPh>
    <rPh sb="62" eb="63">
      <t>ト</t>
    </rPh>
    <rPh sb="64" eb="65">
      <t>ク</t>
    </rPh>
    <rPh sb="67" eb="69">
      <t>ヒツヨウ</t>
    </rPh>
    <rPh sb="70" eb="72">
      <t>ジョウキョウ</t>
    </rPh>
    <rPh sb="78" eb="81">
      <t>ロウキュウカ</t>
    </rPh>
    <rPh sb="87" eb="89">
      <t>ジョウキョウ</t>
    </rPh>
    <rPh sb="89" eb="91">
      <t>ハアク</t>
    </rPh>
    <rPh sb="92" eb="94">
      <t>ヒツヨウ</t>
    </rPh>
    <phoneticPr fontId="4"/>
  </si>
  <si>
    <r>
      <t>　収益的収支比率は、前年度までと比べて低くなっているが、今後も経営状況維持できるよう取り組んでいく。
　</t>
    </r>
    <r>
      <rPr>
        <sz val="11"/>
        <rFont val="ＭＳ ゴシック"/>
        <family val="3"/>
        <charset val="128"/>
      </rPr>
      <t>企業債残高対事業規模比率は、前年度までと比べて低くなっている。一般会計繰入基準を総務省基準に基づいて算定したためである。</t>
    </r>
    <r>
      <rPr>
        <sz val="11"/>
        <color theme="1"/>
        <rFont val="ＭＳ ゴシック"/>
        <family val="3"/>
        <charset val="128"/>
      </rPr>
      <t xml:space="preserve">
　経費回収率は平均値56.26%に比べて25.06%と低く、汚水処理原価は平均値の282.09%に比べて637.78%と高くなっている。在住家庭の接続は完了しており、接続率の増加は今後見飲めない状況であるが、適正な使用料収入の確保及び汚水処理費の削減が必要である。
　施設利用率は平均値の66.53%に比べて46.94%と低い。
　水洗化率は100％である。</t>
    </r>
    <rPh sb="19" eb="20">
      <t>ヒク</t>
    </rPh>
    <rPh sb="28" eb="30">
      <t>コンゴ</t>
    </rPh>
    <rPh sb="31" eb="33">
      <t>ケイエイ</t>
    </rPh>
    <rPh sb="33" eb="35">
      <t>ジョウキョウ</t>
    </rPh>
    <rPh sb="35" eb="37">
      <t>イジ</t>
    </rPh>
    <rPh sb="42" eb="43">
      <t>ト</t>
    </rPh>
    <rPh sb="44" eb="45">
      <t>ク</t>
    </rPh>
    <rPh sb="120" eb="123">
      <t>ヘイキンチ</t>
    </rPh>
    <rPh sb="130" eb="131">
      <t>クラ</t>
    </rPh>
    <rPh sb="140" eb="141">
      <t>ヒク</t>
    </rPh>
    <rPh sb="143" eb="145">
      <t>オスイ</t>
    </rPh>
    <rPh sb="145" eb="147">
      <t>ショリ</t>
    </rPh>
    <rPh sb="147" eb="149">
      <t>ゲンカ</t>
    </rPh>
    <rPh sb="150" eb="153">
      <t>ヘイキンチ</t>
    </rPh>
    <rPh sb="162" eb="163">
      <t>クラ</t>
    </rPh>
    <rPh sb="173" eb="174">
      <t>タカ</t>
    </rPh>
    <rPh sb="181" eb="183">
      <t>ザイジュウ</t>
    </rPh>
    <rPh sb="183" eb="185">
      <t>カテイ</t>
    </rPh>
    <rPh sb="186" eb="188">
      <t>セツゾク</t>
    </rPh>
    <rPh sb="189" eb="191">
      <t>カンリョウ</t>
    </rPh>
    <rPh sb="196" eb="198">
      <t>セツゾク</t>
    </rPh>
    <rPh sb="198" eb="199">
      <t>リツ</t>
    </rPh>
    <rPh sb="200" eb="202">
      <t>ゾウカ</t>
    </rPh>
    <rPh sb="203" eb="205">
      <t>コンゴ</t>
    </rPh>
    <rPh sb="205" eb="206">
      <t>ミ</t>
    </rPh>
    <rPh sb="206" eb="207">
      <t>ノ</t>
    </rPh>
    <rPh sb="210" eb="212">
      <t>ジョウキョウ</t>
    </rPh>
    <rPh sb="217" eb="219">
      <t>テキセイ</t>
    </rPh>
    <rPh sb="220" eb="223">
      <t>シヨウリョウ</t>
    </rPh>
    <rPh sb="223" eb="225">
      <t>シュウニュウ</t>
    </rPh>
    <rPh sb="226" eb="228">
      <t>カクホ</t>
    </rPh>
    <rPh sb="228" eb="229">
      <t>オヨ</t>
    </rPh>
    <rPh sb="230" eb="232">
      <t>オスイ</t>
    </rPh>
    <rPh sb="232" eb="234">
      <t>ショリ</t>
    </rPh>
    <rPh sb="234" eb="235">
      <t>ヒ</t>
    </rPh>
    <rPh sb="236" eb="238">
      <t>サクゲン</t>
    </rPh>
    <rPh sb="239" eb="241">
      <t>ヒツヨウ</t>
    </rPh>
    <rPh sb="247" eb="249">
      <t>シセツ</t>
    </rPh>
    <rPh sb="249" eb="251">
      <t>リヨウ</t>
    </rPh>
    <rPh sb="251" eb="252">
      <t>リツ</t>
    </rPh>
    <rPh sb="253" eb="256">
      <t>ヘイキンチ</t>
    </rPh>
    <rPh sb="264" eb="265">
      <t>クラ</t>
    </rPh>
    <rPh sb="274" eb="275">
      <t>ヒク</t>
    </rPh>
    <rPh sb="279" eb="282">
      <t>スイセンカ</t>
    </rPh>
    <rPh sb="282" eb="283">
      <t>リツ</t>
    </rPh>
    <phoneticPr fontId="4"/>
  </si>
  <si>
    <t>　管渠改善率は、平成29年度から0％となっている。
　平成30年度末で20年以上経過しており、老朽化の状況把握が必要とってきている。</t>
    <rPh sb="1" eb="3">
      <t>カンキョ</t>
    </rPh>
    <rPh sb="3" eb="5">
      <t>カイゼン</t>
    </rPh>
    <rPh sb="27" eb="29">
      <t>ヘイセイ</t>
    </rPh>
    <rPh sb="31" eb="33">
      <t>ネンド</t>
    </rPh>
    <rPh sb="33" eb="34">
      <t>マツ</t>
    </rPh>
    <rPh sb="37" eb="38">
      <t>ネン</t>
    </rPh>
    <rPh sb="38" eb="40">
      <t>イジョウ</t>
    </rPh>
    <rPh sb="40" eb="42">
      <t>ケイカ</t>
    </rPh>
    <rPh sb="47" eb="50">
      <t>ロウキュウカ</t>
    </rPh>
    <rPh sb="51" eb="53">
      <t>ジョウキョウ</t>
    </rPh>
    <rPh sb="53" eb="55">
      <t>ハアク</t>
    </rPh>
    <rPh sb="56" eb="5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</si>
</sst>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D-4667-8113-6BFEFD689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4D-4667-8113-6BFEFD689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48.98</c:v>
                </c:pt>
                <c:pt idx="1">
                  <c:v>44.9</c:v>
                </c:pt>
                <c:pt idx="2">
                  <c:v>42.86</c:v>
                </c:pt>
                <c:pt idx="3">
                  <c:v>46.94</c:v>
                </c:pt>
                <c:pt idx="4">
                  <c:v>46.94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6B-4BB5-8544-F8198FF1B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50.68</c:v>
                </c:pt>
                <c:pt idx="2">
                  <c:v>50.14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6B-4BB5-8544-F8198FF1B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2-4BF7-96BA-87659E648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84.84</c:v>
                </c:pt>
                <c:pt idx="1">
                  <c:v>84.86</c:v>
                </c:pt>
                <c:pt idx="2">
                  <c:v>84.98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42-4BF7-96BA-87659E648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96.27</c:v>
                </c:pt>
                <c:pt idx="1">
                  <c:v>100</c:v>
                </c:pt>
                <c:pt idx="2">
                  <c:v>100</c:v>
                </c:pt>
                <c:pt idx="3">
                  <c:v>99.95</c:v>
                </c:pt>
                <c:pt idx="4">
                  <c:v>82.83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A3-47DC-9A98-A81842B04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A3-47DC-9A98-A81842B04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37-470D-B315-161343D87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37-470D-B315-161343D87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2-4375-8FD0-10CAD27FC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52-4375-8FD0-10CAD27FC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EB-4A86-876F-CDFDE5F3E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EB-4A86-876F-CDFDE5F3E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C-4703-A534-759BBE37F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4C-4703-A534-759BBE37F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226.32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1520.45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8-4775-9039-4E641F216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855.8</c:v>
                </c:pt>
                <c:pt idx="1">
                  <c:v>789.46</c:v>
                </c:pt>
                <c:pt idx="2">
                  <c:v>826.83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08-4775-9039-4E641F216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19.989999999999998</c:v>
                </c:pt>
                <c:pt idx="1">
                  <c:v>16.59</c:v>
                </c:pt>
                <c:pt idx="2">
                  <c:v>25.01</c:v>
                </c:pt>
                <c:pt idx="3">
                  <c:v>34.97</c:v>
                </c:pt>
                <c:pt idx="4">
                  <c:v>25.06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71-4C67-AC3F-F61FAF1D0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57.77</c:v>
                </c:pt>
                <c:pt idx="2">
                  <c:v>57.31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71-4C67-AC3F-F61FAF1D0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799.88</c:v>
                </c:pt>
                <c:pt idx="1">
                  <c:v>1036.25</c:v>
                </c:pt>
                <c:pt idx="2">
                  <c:v>709.65</c:v>
                </c:pt>
                <c:pt idx="3">
                  <c:v>476.94</c:v>
                </c:pt>
                <c:pt idx="4">
                  <c:v>637.78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C-4634-9DBB-BE6E0B80C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263.76</c:v>
                </c:pt>
                <c:pt idx="1">
                  <c:v>274.35000000000002</c:v>
                </c:pt>
                <c:pt idx="2">
                  <c:v>273.52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EC-4634-9DBB-BE6E0B80C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W1" zoomScale="115" zoomScaleNormal="11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山梨県　身延町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農業集落排水</v>
      </c>
      <c r="Q8" s="40"/>
      <c r="R8" s="40"/>
      <c r="S8" s="40"/>
      <c r="T8" s="40"/>
      <c r="U8" s="40"/>
      <c r="V8" s="40"/>
      <c r="W8" s="40" t="str">
        <f>データ!L6</f>
        <v>F2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10720</v>
      </c>
      <c r="AM8" s="42"/>
      <c r="AN8" s="42"/>
      <c r="AO8" s="42"/>
      <c r="AP8" s="42"/>
      <c r="AQ8" s="42"/>
      <c r="AR8" s="42"/>
      <c r="AS8" s="42"/>
      <c r="AT8" s="35">
        <f>データ!T6</f>
        <v>301.98</v>
      </c>
      <c r="AU8" s="35"/>
      <c r="AV8" s="35"/>
      <c r="AW8" s="35"/>
      <c r="AX8" s="35"/>
      <c r="AY8" s="35"/>
      <c r="AZ8" s="35"/>
      <c r="BA8" s="35"/>
      <c r="BB8" s="35">
        <f>データ!U6</f>
        <v>35.5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0.73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3560</v>
      </c>
      <c r="AE10" s="42"/>
      <c r="AF10" s="42"/>
      <c r="AG10" s="42"/>
      <c r="AH10" s="42"/>
      <c r="AI10" s="42"/>
      <c r="AJ10" s="42"/>
      <c r="AK10" s="2"/>
      <c r="AL10" s="42">
        <f>データ!V6</f>
        <v>77</v>
      </c>
      <c r="AM10" s="42"/>
      <c r="AN10" s="42"/>
      <c r="AO10" s="42"/>
      <c r="AP10" s="42"/>
      <c r="AQ10" s="42"/>
      <c r="AR10" s="42"/>
      <c r="AS10" s="42"/>
      <c r="AT10" s="35">
        <f>データ!W6</f>
        <v>0.06</v>
      </c>
      <c r="AU10" s="35"/>
      <c r="AV10" s="35"/>
      <c r="AW10" s="35"/>
      <c r="AX10" s="35"/>
      <c r="AY10" s="35"/>
      <c r="AZ10" s="35"/>
      <c r="BA10" s="35"/>
      <c r="BB10" s="35">
        <f>データ!X6</f>
        <v>1283.33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118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119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1" t="s">
        <v>117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【786.37】</v>
      </c>
      <c r="I86" s="12" t="str">
        <f>データ!CA6</f>
        <v>【60.65】</v>
      </c>
      <c r="J86" s="12" t="str">
        <f>データ!CL6</f>
        <v>【256.97】</v>
      </c>
      <c r="K86" s="12" t="str">
        <f>データ!CW6</f>
        <v>【61.14】</v>
      </c>
      <c r="L86" s="12" t="str">
        <f>データ!DH6</f>
        <v>【86.91】</v>
      </c>
      <c r="M86" s="12" t="s">
        <v>43</v>
      </c>
      <c r="N86" s="12" t="s">
        <v>43</v>
      </c>
      <c r="O86" s="12" t="str">
        <f>データ!EO6</f>
        <v>【0.03】</v>
      </c>
    </row>
  </sheetData>
  <sheetProtection algorithmName="SHA-512" hashValue="29ob8n2pqGUASoiJUz9+AoxOV1EJ+HUiUdfYgH+63DSSPj8joO4YHyHsAB1fXTWRnDENX6DYdRafaQIuLbzcFQ==" saltValue="9tU8E7TgfLB0i5TDAWEp4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55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2021</v>
      </c>
      <c r="C6" s="19">
        <f t="shared" ref="C6:X6" si="3">C7</f>
        <v>193658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山梨県　身延町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0.73</v>
      </c>
      <c r="Q6" s="20">
        <f t="shared" si="3"/>
        <v>100</v>
      </c>
      <c r="R6" s="20">
        <f t="shared" si="3"/>
        <v>3560</v>
      </c>
      <c r="S6" s="20">
        <f t="shared" si="3"/>
        <v>10720</v>
      </c>
      <c r="T6" s="20">
        <f t="shared" si="3"/>
        <v>301.98</v>
      </c>
      <c r="U6" s="20">
        <f t="shared" si="3"/>
        <v>35.5</v>
      </c>
      <c r="V6" s="20">
        <f t="shared" si="3"/>
        <v>77</v>
      </c>
      <c r="W6" s="20">
        <f t="shared" si="3"/>
        <v>0.06</v>
      </c>
      <c r="X6" s="20">
        <f t="shared" si="3"/>
        <v>1283.33</v>
      </c>
      <c r="Y6" s="21">
        <f>IF(Y7="",NA(),Y7)</f>
        <v>96.27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99.95</v>
      </c>
      <c r="AC6" s="21">
        <f t="shared" si="4"/>
        <v>82.83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226.32</v>
      </c>
      <c r="BG6" s="20">
        <f t="shared" ref="BG6:BO6" si="7">IF(BG7="",NA(),BG7)</f>
        <v>0</v>
      </c>
      <c r="BH6" s="20">
        <f t="shared" si="7"/>
        <v>0</v>
      </c>
      <c r="BI6" s="21">
        <f t="shared" si="7"/>
        <v>1520.45</v>
      </c>
      <c r="BJ6" s="20">
        <f t="shared" si="7"/>
        <v>0</v>
      </c>
      <c r="BK6" s="21">
        <f t="shared" si="7"/>
        <v>855.8</v>
      </c>
      <c r="BL6" s="21">
        <f t="shared" si="7"/>
        <v>789.46</v>
      </c>
      <c r="BM6" s="21">
        <f t="shared" si="7"/>
        <v>826.83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>
        <f>IF(BQ7="",NA(),BQ7)</f>
        <v>19.989999999999998</v>
      </c>
      <c r="BR6" s="21">
        <f t="shared" ref="BR6:BZ6" si="8">IF(BR7="",NA(),BR7)</f>
        <v>16.59</v>
      </c>
      <c r="BS6" s="21">
        <f t="shared" si="8"/>
        <v>25.01</v>
      </c>
      <c r="BT6" s="21">
        <f t="shared" si="8"/>
        <v>34.97</v>
      </c>
      <c r="BU6" s="21">
        <f t="shared" si="8"/>
        <v>25.06</v>
      </c>
      <c r="BV6" s="21">
        <f t="shared" si="8"/>
        <v>59.8</v>
      </c>
      <c r="BW6" s="21">
        <f t="shared" si="8"/>
        <v>57.77</v>
      </c>
      <c r="BX6" s="21">
        <f t="shared" si="8"/>
        <v>57.31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>
        <f>IF(CB7="",NA(),CB7)</f>
        <v>799.88</v>
      </c>
      <c r="CC6" s="21">
        <f t="shared" ref="CC6:CK6" si="9">IF(CC7="",NA(),CC7)</f>
        <v>1036.25</v>
      </c>
      <c r="CD6" s="21">
        <f t="shared" si="9"/>
        <v>709.65</v>
      </c>
      <c r="CE6" s="21">
        <f t="shared" si="9"/>
        <v>476.94</v>
      </c>
      <c r="CF6" s="21">
        <f t="shared" si="9"/>
        <v>637.78</v>
      </c>
      <c r="CG6" s="21">
        <f t="shared" si="9"/>
        <v>263.76</v>
      </c>
      <c r="CH6" s="21">
        <f t="shared" si="9"/>
        <v>274.35000000000002</v>
      </c>
      <c r="CI6" s="21">
        <f t="shared" si="9"/>
        <v>273.52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>
        <f>IF(CM7="",NA(),CM7)</f>
        <v>48.98</v>
      </c>
      <c r="CN6" s="21">
        <f t="shared" ref="CN6:CV6" si="10">IF(CN7="",NA(),CN7)</f>
        <v>44.9</v>
      </c>
      <c r="CO6" s="21">
        <f t="shared" si="10"/>
        <v>42.86</v>
      </c>
      <c r="CP6" s="21">
        <f t="shared" si="10"/>
        <v>46.94</v>
      </c>
      <c r="CQ6" s="21">
        <f t="shared" si="10"/>
        <v>46.94</v>
      </c>
      <c r="CR6" s="21">
        <f t="shared" si="10"/>
        <v>51.75</v>
      </c>
      <c r="CS6" s="21">
        <f t="shared" si="10"/>
        <v>50.68</v>
      </c>
      <c r="CT6" s="21">
        <f t="shared" si="10"/>
        <v>50.14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84.84</v>
      </c>
      <c r="DD6" s="21">
        <f t="shared" si="11"/>
        <v>84.86</v>
      </c>
      <c r="DE6" s="21">
        <f t="shared" si="11"/>
        <v>84.98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0.01</v>
      </c>
      <c r="EL6" s="21">
        <f t="shared" si="14"/>
        <v>0.02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5" s="22" customFormat="1" x14ac:dyDescent="0.15">
      <c r="A7" s="14"/>
      <c r="B7" s="23">
        <v>2021</v>
      </c>
      <c r="C7" s="23">
        <v>193658</v>
      </c>
      <c r="D7" s="23">
        <v>47</v>
      </c>
      <c r="E7" s="23">
        <v>17</v>
      </c>
      <c r="F7" s="23">
        <v>5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0.73</v>
      </c>
      <c r="Q7" s="24">
        <v>100</v>
      </c>
      <c r="R7" s="24">
        <v>3560</v>
      </c>
      <c r="S7" s="24">
        <v>10720</v>
      </c>
      <c r="T7" s="24">
        <v>301.98</v>
      </c>
      <c r="U7" s="24">
        <v>35.5</v>
      </c>
      <c r="V7" s="24">
        <v>77</v>
      </c>
      <c r="W7" s="24">
        <v>0.06</v>
      </c>
      <c r="X7" s="24">
        <v>1283.33</v>
      </c>
      <c r="Y7" s="24">
        <v>96.27</v>
      </c>
      <c r="Z7" s="24">
        <v>100</v>
      </c>
      <c r="AA7" s="24">
        <v>100</v>
      </c>
      <c r="AB7" s="24">
        <v>99.95</v>
      </c>
      <c r="AC7" s="24">
        <v>82.83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226.32</v>
      </c>
      <c r="BG7" s="24">
        <v>0</v>
      </c>
      <c r="BH7" s="24">
        <v>0</v>
      </c>
      <c r="BI7" s="24">
        <v>1520.45</v>
      </c>
      <c r="BJ7" s="24">
        <v>0</v>
      </c>
      <c r="BK7" s="24">
        <v>855.8</v>
      </c>
      <c r="BL7" s="24">
        <v>789.46</v>
      </c>
      <c r="BM7" s="24">
        <v>826.83</v>
      </c>
      <c r="BN7" s="24">
        <v>867.83</v>
      </c>
      <c r="BO7" s="24">
        <v>791.76</v>
      </c>
      <c r="BP7" s="24">
        <v>786.37</v>
      </c>
      <c r="BQ7" s="24">
        <v>19.989999999999998</v>
      </c>
      <c r="BR7" s="24">
        <v>16.59</v>
      </c>
      <c r="BS7" s="24">
        <v>25.01</v>
      </c>
      <c r="BT7" s="24">
        <v>34.97</v>
      </c>
      <c r="BU7" s="24">
        <v>25.06</v>
      </c>
      <c r="BV7" s="24">
        <v>59.8</v>
      </c>
      <c r="BW7" s="24">
        <v>57.77</v>
      </c>
      <c r="BX7" s="24">
        <v>57.31</v>
      </c>
      <c r="BY7" s="24">
        <v>57.08</v>
      </c>
      <c r="BZ7" s="24">
        <v>56.26</v>
      </c>
      <c r="CA7" s="24">
        <v>60.65</v>
      </c>
      <c r="CB7" s="24">
        <v>799.88</v>
      </c>
      <c r="CC7" s="24">
        <v>1036.25</v>
      </c>
      <c r="CD7" s="24">
        <v>709.65</v>
      </c>
      <c r="CE7" s="24">
        <v>476.94</v>
      </c>
      <c r="CF7" s="24">
        <v>637.78</v>
      </c>
      <c r="CG7" s="24">
        <v>263.76</v>
      </c>
      <c r="CH7" s="24">
        <v>274.35000000000002</v>
      </c>
      <c r="CI7" s="24">
        <v>273.52</v>
      </c>
      <c r="CJ7" s="24">
        <v>274.99</v>
      </c>
      <c r="CK7" s="24">
        <v>282.08999999999997</v>
      </c>
      <c r="CL7" s="24">
        <v>256.97000000000003</v>
      </c>
      <c r="CM7" s="24">
        <v>48.98</v>
      </c>
      <c r="CN7" s="24">
        <v>44.9</v>
      </c>
      <c r="CO7" s="24">
        <v>42.86</v>
      </c>
      <c r="CP7" s="24">
        <v>46.94</v>
      </c>
      <c r="CQ7" s="24">
        <v>46.94</v>
      </c>
      <c r="CR7" s="24">
        <v>51.75</v>
      </c>
      <c r="CS7" s="24">
        <v>50.68</v>
      </c>
      <c r="CT7" s="24">
        <v>50.14</v>
      </c>
      <c r="CU7" s="24">
        <v>54.83</v>
      </c>
      <c r="CV7" s="24">
        <v>66.53</v>
      </c>
      <c r="CW7" s="24">
        <v>61.14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84.84</v>
      </c>
      <c r="DD7" s="24">
        <v>84.86</v>
      </c>
      <c r="DE7" s="24">
        <v>84.98</v>
      </c>
      <c r="DF7" s="24">
        <v>84.7</v>
      </c>
      <c r="DG7" s="24">
        <v>84.67</v>
      </c>
      <c r="DH7" s="24">
        <v>86.91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0.01</v>
      </c>
      <c r="EL7" s="24">
        <v>0.02</v>
      </c>
      <c r="EM7" s="24">
        <v>0.25</v>
      </c>
      <c r="EN7" s="24">
        <v>0.05</v>
      </c>
      <c r="EO7" s="24">
        <v>0.03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114</v>
      </c>
      <c r="E13" t="s">
        <v>115</v>
      </c>
      <c r="F13" t="s">
        <v>114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2023-02-02T01:46:39Z</cp:lastPrinted>
  <dcterms:created xsi:type="dcterms:W3CDTF">2023-01-13T00:01:39Z</dcterms:created>
  <dcterms:modified xsi:type="dcterms:W3CDTF">2023-02-02T02:57:34Z</dcterms:modified>
  <cp:category/>
</cp:coreProperties>
</file>