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3.32.12\share\R4\13環境上下水道課\5【下水道担当】\R4調査回答（下水道全般）\財政課\2023.1.18【山梨県市町村課：２３〆】下水道事業に係わる経営比較分析表（令和３年度）の分析等について（依頼）\47法非適用（回答）\【経営比較分析表】2021_193658_47_1718（回答）\"/>
    </mc:Choice>
  </mc:AlternateContent>
  <workbookProtection workbookAlgorithmName="SHA-512" workbookHashValue="4pTaPg1Bu14Fz5XEYWPOXpiKDRpn8osLuIciTSMeryPiavozhecTW0vUqVUNTbtg0BWG+Esm2LbH2726iCTf+Q==" workbookSaltValue="16+Fmdr429qofzTrEWnE2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<sst xmlns="http://schemas.openxmlformats.org/spreadsheetml/2006/main" count="236" uniqueCount="118">
  <si>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</si>
  <si>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</si>
  <si>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</si>
  <si>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</si>
  <si>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</si>
  <si>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</si>
  <si>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</si>
  <si>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</si>
  <si>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</si>
  <si>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</si>
  <si>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</si>
  <si>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</si>
  <si>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</si>
  <si>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</si>
  <si>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</si>
  <si>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</si>
  <si>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</si>
  <si>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</si>
  <si>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</si>
  <si>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</si>
  <si>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</si>
  <si>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</si>
  <si>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</si>
  <si>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</si>
  <si>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</si>
  <si>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</si>
  <si>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</si>
  <si>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</si>
  <si>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</si>
  <si>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</si>
  <si>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</si>
  <si>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</si>
  <si>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</si>
  <si>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</si>
  <si>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</si>
  <si>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</si>
  <si>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</si>
  <si>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</si>
  <si>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</si>
  <si>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</si>
  <si>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</si>
  <si>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</si>
  <si>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</si>
  <si>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</si>
  <si>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</si>
  <si>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</si>
  <si>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</si>
  <si>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</si>
  <si>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</si>
  <si>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</si>
  <si>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</si>
  <si>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</si>
  <si>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</si>
  <si>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</si>
  <si>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</si>
  <si>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</si>
  <si>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</si>
  <si>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</si>
  <si>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</si>
  <si>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</si>
  <si>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</si>
  <si>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</si>
  <si>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</si>
  <si>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</si>
  <si>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</si>
  <si>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</si>
  <si>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</si>
  <si>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</si>
  <si>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</si>
  <si>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</si>
  <si>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</si>
  <si>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</si>
  <si>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</si>
  <si>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</si>
  <si>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</si>
  <si>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</si>
  <si>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</si>
  <si>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</si>
  <si>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</si>
  <si>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</si>
  <si>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</si>
  <si>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</si>
  <si>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</si>
  <si>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</si>
  <si>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</si>
  <si>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</si>
  <si>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</si>
  <si>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</si>
  <si>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</si>
  <si>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</si>
  <si>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</si>
  <si>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</si>
  <si>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</si>
  <si>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</si>
  <si>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</si>
  <si>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</si>
  <si>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</si>
  <si>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</si>
  <si>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</si>
  <si>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</si>
  <si>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</si>
  <si>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</si>
  <si>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</si>
  <si>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</si>
  <si>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</si>
  <si>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</si>
  <si>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</si>
  <si>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</si>
  <si>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</si>
  <si>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</si>
  <si>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</si>
  <si>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</si>
  <si>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</si>
  <si>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</si>
  <si>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</si>
  <si>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化、効率性については平均値と比べて不良の数値であったが改善してきている。今後も接続率上昇を含めた適正な使用料収入の確保及び汚水処理費の削減、経営改善に向けた取り組みを続けていく。
、
　老朽化の状況については、帯金・塩之沢処理区について、減価償却率や管渠老朽化率を踏まえた状況把握が必要となってきており、令和元年度に策定したストックマネジメント全体計画（現況調査及びリスク査定）に基づき効率的な管渠更新事業を推進する。</t>
    <rPh sb="33" eb="35">
      <t>カイゼン</t>
    </rPh>
    <rPh sb="42" eb="44">
      <t>コンゴ</t>
    </rPh>
    <rPh sb="45" eb="47">
      <t>セツゾク</t>
    </rPh>
    <rPh sb="47" eb="48">
      <t>リツ</t>
    </rPh>
    <rPh sb="48" eb="50">
      <t>ジョウショウ</t>
    </rPh>
    <rPh sb="51" eb="52">
      <t>フク</t>
    </rPh>
    <rPh sb="54" eb="56">
      <t>テキセイ</t>
    </rPh>
    <rPh sb="57" eb="60">
      <t>シヨウリョウ</t>
    </rPh>
    <rPh sb="60" eb="62">
      <t>シュウニュウ</t>
    </rPh>
    <rPh sb="63" eb="65">
      <t>カクホ</t>
    </rPh>
    <rPh sb="65" eb="66">
      <t>オヨ</t>
    </rPh>
    <rPh sb="67" eb="69">
      <t>オスイ</t>
    </rPh>
    <rPh sb="69" eb="71">
      <t>ショリ</t>
    </rPh>
    <rPh sb="71" eb="72">
      <t>ヒ</t>
    </rPh>
    <rPh sb="73" eb="75">
      <t>サクゲン</t>
    </rPh>
    <rPh sb="76" eb="78">
      <t>ケイエイ</t>
    </rPh>
    <rPh sb="78" eb="80">
      <t>カイゼン</t>
    </rPh>
    <rPh sb="81" eb="82">
      <t>ム</t>
    </rPh>
    <rPh sb="84" eb="85">
      <t>ト</t>
    </rPh>
    <rPh sb="86" eb="87">
      <t>ク</t>
    </rPh>
    <rPh sb="89" eb="90">
      <t>ツヅ</t>
    </rPh>
    <rPh sb="111" eb="113">
      <t>オビカネ</t>
    </rPh>
    <rPh sb="114" eb="117">
      <t>シオノサワ</t>
    </rPh>
    <phoneticPr fontId="4"/>
  </si>
  <si>
    <t>　管渠改善率は、平成29年度から0％となっている。
　帯金・塩之沢処理区については、平成30年度末で30年以上経過しており、減価償却率や管渠老朽化率を踏まえた状況把握が必要となってきており、令和元年度に策定したストックマネジメント全体計画（現況調査及びリスク査定）に基づき効率的な管渠更新事業を推進する。</t>
    <rPh sb="27" eb="29">
      <t>オビカネ</t>
    </rPh>
    <rPh sb="30" eb="33">
      <t>シオノサワ</t>
    </rPh>
    <phoneticPr fontId="4"/>
  </si>
  <si>
    <r>
      <t>　収益的収支比率は、R1年度まで毎年減少であったが、R2年度から一般会計繰入基準を総務省基準に基づいて算定したため一部改善されている。地方債償還金が減少していくことから、今後も徴増していくと予想される。
また</t>
    </r>
    <r>
      <rPr>
        <sz val="11"/>
        <rFont val="ＭＳ ゴシック"/>
        <family val="3"/>
        <charset val="128"/>
      </rPr>
      <t>、企業債残高対事業規模比率は、前年度までと比べて低くなっている。</t>
    </r>
    <r>
      <rPr>
        <sz val="11"/>
        <color theme="1"/>
        <rFont val="ＭＳ ゴシック"/>
        <family val="3"/>
        <charset val="128"/>
      </rPr>
      <t xml:space="preserve">
　経費回収率及び汚水処理原価は、令和元年度策定したストックマネジメント全体計画事業支出による増減がある。接続率上昇及び料金改定による使用料収入の増加は見込まれますが、今後も適正な使用料収入の確保及び汚水処理費の削減が必要である。
　施設利用率は平均値の42.28%に比べて23.64%と低い。今後は、接続率上昇に伴い徴増していくと考えられる。
　水洗化率は平均値の84.34%に比べて81.00%と低く、水洗化率向上の取り組みが必要である。</t>
    </r>
    <rPh sb="28" eb="30">
      <t>ネンド</t>
    </rPh>
    <rPh sb="67" eb="70">
      <t>チホウサイ</t>
    </rPh>
    <rPh sb="70" eb="73">
      <t>ショウカンキン</t>
    </rPh>
    <rPh sb="74" eb="76">
      <t>ゲンショウ</t>
    </rPh>
    <rPh sb="85" eb="87">
      <t>コンゴ</t>
    </rPh>
    <rPh sb="138" eb="140">
      <t>ケイヒ</t>
    </rPh>
    <rPh sb="140" eb="142">
      <t>カイシュウ</t>
    </rPh>
    <rPh sb="142" eb="143">
      <t>リツ</t>
    </rPh>
    <rPh sb="143" eb="144">
      <t>オヨ</t>
    </rPh>
    <rPh sb="145" eb="147">
      <t>オスイ</t>
    </rPh>
    <rPh sb="147" eb="149">
      <t>ショリ</t>
    </rPh>
    <rPh sb="149" eb="151">
      <t>ゲンカ</t>
    </rPh>
    <rPh sb="153" eb="155">
      <t>レイワ</t>
    </rPh>
    <rPh sb="155" eb="157">
      <t>ガンネン</t>
    </rPh>
    <rPh sb="157" eb="158">
      <t>ド</t>
    </rPh>
    <rPh sb="158" eb="160">
      <t>サクテイ</t>
    </rPh>
    <rPh sb="172" eb="174">
      <t>ゼンタイ</t>
    </rPh>
    <rPh sb="174" eb="176">
      <t>ケイカク</t>
    </rPh>
    <rPh sb="176" eb="178">
      <t>ジギョウ</t>
    </rPh>
    <rPh sb="178" eb="180">
      <t>シシュツ</t>
    </rPh>
    <rPh sb="183" eb="185">
      <t>ゾウゲン</t>
    </rPh>
    <rPh sb="189" eb="191">
      <t>セツゾク</t>
    </rPh>
    <rPh sb="191" eb="192">
      <t>リツ</t>
    </rPh>
    <rPh sb="192" eb="194">
      <t>ジョウショウ</t>
    </rPh>
    <rPh sb="194" eb="195">
      <t>オヨ</t>
    </rPh>
    <rPh sb="196" eb="198">
      <t>リョウキン</t>
    </rPh>
    <rPh sb="198" eb="200">
      <t>カイテイ</t>
    </rPh>
    <rPh sb="203" eb="206">
      <t>シヨウリョウ</t>
    </rPh>
    <rPh sb="206" eb="208">
      <t>シュウニュウ</t>
    </rPh>
    <rPh sb="209" eb="211">
      <t>ゾウカ</t>
    </rPh>
    <rPh sb="212" eb="214">
      <t>ミコ</t>
    </rPh>
    <rPh sb="220" eb="222">
      <t>コンゴ</t>
    </rPh>
    <rPh sb="223" eb="225">
      <t>テキセイ</t>
    </rPh>
    <rPh sb="226" eb="229">
      <t>シヨウリョウ</t>
    </rPh>
    <rPh sb="229" eb="231">
      <t>シュウニュウ</t>
    </rPh>
    <rPh sb="232" eb="234">
      <t>カクホ</t>
    </rPh>
    <rPh sb="234" eb="235">
      <t>オヨ</t>
    </rPh>
    <rPh sb="236" eb="238">
      <t>オスイ</t>
    </rPh>
    <rPh sb="238" eb="240">
      <t>ショリ</t>
    </rPh>
    <rPh sb="240" eb="241">
      <t>ヒ</t>
    </rPh>
    <rPh sb="242" eb="244">
      <t>サクゲン</t>
    </rPh>
    <rPh sb="245" eb="247">
      <t>ヒツヨウ</t>
    </rPh>
    <rPh sb="253" eb="255">
      <t>シセツ</t>
    </rPh>
    <rPh sb="255" eb="257">
      <t>リヨウ</t>
    </rPh>
    <rPh sb="257" eb="258">
      <t>リツ</t>
    </rPh>
    <rPh sb="259" eb="262">
      <t>ヘイキンチ</t>
    </rPh>
    <rPh sb="270" eb="271">
      <t>クラ</t>
    </rPh>
    <rPh sb="280" eb="28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</si>
</sst>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6" borderId="6" xfId="0" applyFont="1" applyFill="1" applyBorder="1" applyAlignment="1" applyProtection="1">
      <alignment horizontal="left" vertical="top" wrapText="1"/>
      <protection locked="0"/>
    </xf>
    <xf numFmtId="0" fontId="5" fillId="6" borderId="0" xfId="0" applyFont="1" applyFill="1" applyBorder="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4E-47AF-90C6-995405E3D8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EE4E-47AF-90C6-995405E3D8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27.58</c:v>
                </c:pt>
                <c:pt idx="1">
                  <c:v>26.56</c:v>
                </c:pt>
                <c:pt idx="2">
                  <c:v>26.14</c:v>
                </c:pt>
                <c:pt idx="3">
                  <c:v>26.28</c:v>
                </c:pt>
                <c:pt idx="4">
                  <c:v>23.64</c:v>
                </c:pt>
              </c:numCache>
            </c:numRef>
          </c:val>
          <c:extLst>
            <c:ext xmlns:c16="http://schemas.microsoft.com/office/drawing/2014/chart" uri="{C3380CC4-5D6E-409C-BE32-E72D297353CC}">
              <c16:uniqueId val="{00000000-C559-4516-BF0D-162C00D5A95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C559-4516-BF0D-162C00D5A95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77.150000000000006</c:v>
                </c:pt>
                <c:pt idx="1">
                  <c:v>79.88</c:v>
                </c:pt>
                <c:pt idx="2">
                  <c:v>80.180000000000007</c:v>
                </c:pt>
                <c:pt idx="3">
                  <c:v>80.78</c:v>
                </c:pt>
                <c:pt idx="4">
                  <c:v>81</c:v>
                </c:pt>
              </c:numCache>
            </c:numRef>
          </c:val>
          <c:extLst>
            <c:ext xmlns:c16="http://schemas.microsoft.com/office/drawing/2014/chart" uri="{C3380CC4-5D6E-409C-BE32-E72D297353CC}">
              <c16:uniqueId val="{00000000-BAF3-4D0E-B35E-22F9BE08D6C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BAF3-4D0E-B35E-22F9BE08D6C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99.17</c:v>
                </c:pt>
                <c:pt idx="1">
                  <c:v>87.96</c:v>
                </c:pt>
                <c:pt idx="2">
                  <c:v>81.760000000000005</c:v>
                </c:pt>
                <c:pt idx="3">
                  <c:v>99.4</c:v>
                </c:pt>
                <c:pt idx="4">
                  <c:v>92.67</c:v>
                </c:pt>
              </c:numCache>
            </c:numRef>
          </c:val>
          <c:extLst>
            <c:ext xmlns:c16="http://schemas.microsoft.com/office/drawing/2014/chart" uri="{C3380CC4-5D6E-409C-BE32-E72D297353CC}">
              <c16:uniqueId val="{00000000-6431-4FFB-A57C-258FAE6C9C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31-4FFB-A57C-258FAE6C9C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5B-4570-9FEE-C55FBF0572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5B-4570-9FEE-C55FBF0572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AA-4ADF-A461-3EC891EE8F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AA-4ADF-A461-3EC891EE8F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6B-49D3-9606-0CE458FB4B1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6B-49D3-9606-0CE458FB4B1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28-4306-95EF-09472BC155D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28-4306-95EF-09472BC155D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2.54</c:v>
                </c:pt>
                <c:pt idx="1">
                  <c:v>2.2000000000000002</c:v>
                </c:pt>
                <c:pt idx="2" formatCode="#,##0.00;&quot;△&quot;#,##0.00">
                  <c:v>0</c:v>
                </c:pt>
                <c:pt idx="3">
                  <c:v>1656.96</c:v>
                </c:pt>
                <c:pt idx="4" formatCode="#,##0.00;&quot;△&quot;#,##0.00">
                  <c:v>0</c:v>
                </c:pt>
              </c:numCache>
            </c:numRef>
          </c:val>
          <c:extLst>
            <c:ext xmlns:c16="http://schemas.microsoft.com/office/drawing/2014/chart" uri="{C3380CC4-5D6E-409C-BE32-E72D297353CC}">
              <c16:uniqueId val="{00000000-8715-45F2-AE5E-2DD42C5E45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8715-45F2-AE5E-2DD42C5E45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53.83</c:v>
                </c:pt>
                <c:pt idx="1">
                  <c:v>61.72</c:v>
                </c:pt>
                <c:pt idx="2">
                  <c:v>29.5</c:v>
                </c:pt>
                <c:pt idx="3">
                  <c:v>56.73</c:v>
                </c:pt>
                <c:pt idx="4">
                  <c:v>58.8</c:v>
                </c:pt>
              </c:numCache>
            </c:numRef>
          </c:val>
          <c:extLst>
            <c:ext xmlns:c16="http://schemas.microsoft.com/office/drawing/2014/chart" uri="{C3380CC4-5D6E-409C-BE32-E72D297353CC}">
              <c16:uniqueId val="{00000000-F67E-4FE4-90C5-D6906D50784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F67E-4FE4-90C5-D6906D50784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248.8</c:v>
                </c:pt>
                <c:pt idx="1">
                  <c:v>213.41</c:v>
                </c:pt>
                <c:pt idx="2">
                  <c:v>449.71</c:v>
                </c:pt>
                <c:pt idx="3">
                  <c:v>234.67</c:v>
                </c:pt>
                <c:pt idx="4">
                  <c:v>249.31</c:v>
                </c:pt>
              </c:numCache>
            </c:numRef>
          </c:val>
          <c:extLst>
            <c:ext xmlns:c16="http://schemas.microsoft.com/office/drawing/2014/chart" uri="{C3380CC4-5D6E-409C-BE32-E72D297353CC}">
              <c16:uniqueId val="{00000000-34FB-4BD4-8A21-502BB51AA2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34FB-4BD4-8A21-502BB51AA2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身延町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10720</v>
      </c>
      <c r="AM8" s="42"/>
      <c r="AN8" s="42"/>
      <c r="AO8" s="42"/>
      <c r="AP8" s="42"/>
      <c r="AQ8" s="42"/>
      <c r="AR8" s="42"/>
      <c r="AS8" s="42"/>
      <c r="AT8" s="35">
        <f>データ!T6</f>
        <v>301.98</v>
      </c>
      <c r="AU8" s="35"/>
      <c r="AV8" s="35"/>
      <c r="AW8" s="35"/>
      <c r="AX8" s="35"/>
      <c r="AY8" s="35"/>
      <c r="AZ8" s="35"/>
      <c r="BA8" s="35"/>
      <c r="BB8" s="35">
        <f>データ!U6</f>
        <v>35.5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27.91</v>
      </c>
      <c r="Q10" s="35"/>
      <c r="R10" s="35"/>
      <c r="S10" s="35"/>
      <c r="T10" s="35"/>
      <c r="U10" s="35"/>
      <c r="V10" s="35"/>
      <c r="W10" s="35">
        <f>データ!Q6</f>
        <v>100</v>
      </c>
      <c r="X10" s="35"/>
      <c r="Y10" s="35"/>
      <c r="Z10" s="35"/>
      <c r="AA10" s="35"/>
      <c r="AB10" s="35"/>
      <c r="AC10" s="35"/>
      <c r="AD10" s="42">
        <f>データ!R6</f>
        <v>2310</v>
      </c>
      <c r="AE10" s="42"/>
      <c r="AF10" s="42"/>
      <c r="AG10" s="42"/>
      <c r="AH10" s="42"/>
      <c r="AI10" s="42"/>
      <c r="AJ10" s="42"/>
      <c r="AK10" s="2"/>
      <c r="AL10" s="42">
        <f>データ!V6</f>
        <v>2958</v>
      </c>
      <c r="AM10" s="42"/>
      <c r="AN10" s="42"/>
      <c r="AO10" s="42"/>
      <c r="AP10" s="42"/>
      <c r="AQ10" s="42"/>
      <c r="AR10" s="42"/>
      <c r="AS10" s="42"/>
      <c r="AT10" s="35">
        <f>データ!W6</f>
        <v>1.65</v>
      </c>
      <c r="AU10" s="35"/>
      <c r="AV10" s="35"/>
      <c r="AW10" s="35"/>
      <c r="AX10" s="35"/>
      <c r="AY10" s="35"/>
      <c r="AZ10" s="35"/>
      <c r="BA10" s="35"/>
      <c r="BB10" s="35">
        <f>データ!X6</f>
        <v>1792.73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2EE+xY8g3D6y40f5z46JifXeNu/0eR+gJMVyci2dthbGkQRzOJgSLNbcfwdCboSaPJZyZTYuthI0Uxl0ZFrOmQ==" saltValue="UrG3yv/78Jxpv3I+2DcJU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193658</v>
      </c>
      <c r="D6" s="19">
        <f t="shared" si="3"/>
        <v>47</v>
      </c>
      <c r="E6" s="19">
        <f t="shared" si="3"/>
        <v>17</v>
      </c>
      <c r="F6" s="19">
        <f t="shared" si="3"/>
        <v>4</v>
      </c>
      <c r="G6" s="19">
        <f t="shared" si="3"/>
        <v>0</v>
      </c>
      <c r="H6" s="19" t="str">
        <f t="shared" si="3"/>
        <v>山梨県　身延町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27.91</v>
      </c>
      <c r="Q6" s="20">
        <f t="shared" si="3"/>
        <v>100</v>
      </c>
      <c r="R6" s="20">
        <f t="shared" si="3"/>
        <v>2310</v>
      </c>
      <c r="S6" s="20">
        <f t="shared" si="3"/>
        <v>10720</v>
      </c>
      <c r="T6" s="20">
        <f t="shared" si="3"/>
        <v>301.98</v>
      </c>
      <c r="U6" s="20">
        <f t="shared" si="3"/>
        <v>35.5</v>
      </c>
      <c r="V6" s="20">
        <f t="shared" si="3"/>
        <v>2958</v>
      </c>
      <c r="W6" s="20">
        <f t="shared" si="3"/>
        <v>1.65</v>
      </c>
      <c r="X6" s="20">
        <f t="shared" si="3"/>
        <v>1792.73</v>
      </c>
      <c r="Y6" s="21">
        <f>IF(Y7="",NA(),Y7)</f>
        <v>99.17</v>
      </c>
      <c r="Z6" s="21">
        <f t="shared" ref="Z6:AH6" si="4">IF(Z7="",NA(),Z7)</f>
        <v>87.96</v>
      </c>
      <c r="AA6" s="21">
        <f t="shared" si="4"/>
        <v>81.760000000000005</v>
      </c>
      <c r="AB6" s="21">
        <f t="shared" si="4"/>
        <v>99.4</v>
      </c>
      <c r="AC6" s="21">
        <f t="shared" si="4"/>
        <v>92.67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2.54</v>
      </c>
      <c r="BG6" s="21">
        <f t="shared" ref="BG6:BO6" si="7">IF(BG7="",NA(),BG7)</f>
        <v>2.2000000000000002</v>
      </c>
      <c r="BH6" s="20">
        <f t="shared" si="7"/>
        <v>0</v>
      </c>
      <c r="BI6" s="21">
        <f t="shared" si="7"/>
        <v>1656.96</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53.83</v>
      </c>
      <c r="BR6" s="21">
        <f t="shared" ref="BR6:BZ6" si="8">IF(BR7="",NA(),BR7)</f>
        <v>61.72</v>
      </c>
      <c r="BS6" s="21">
        <f t="shared" si="8"/>
        <v>29.5</v>
      </c>
      <c r="BT6" s="21">
        <f t="shared" si="8"/>
        <v>56.73</v>
      </c>
      <c r="BU6" s="21">
        <f t="shared" si="8"/>
        <v>58.8</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248.8</v>
      </c>
      <c r="CC6" s="21">
        <f t="shared" ref="CC6:CK6" si="9">IF(CC7="",NA(),CC7)</f>
        <v>213.41</v>
      </c>
      <c r="CD6" s="21">
        <f t="shared" si="9"/>
        <v>449.71</v>
      </c>
      <c r="CE6" s="21">
        <f t="shared" si="9"/>
        <v>234.67</v>
      </c>
      <c r="CF6" s="21">
        <f t="shared" si="9"/>
        <v>249.31</v>
      </c>
      <c r="CG6" s="21">
        <f t="shared" si="9"/>
        <v>221.81</v>
      </c>
      <c r="CH6" s="21">
        <f t="shared" si="9"/>
        <v>230.02</v>
      </c>
      <c r="CI6" s="21">
        <f t="shared" si="9"/>
        <v>228.47</v>
      </c>
      <c r="CJ6" s="21">
        <f t="shared" si="9"/>
        <v>224.88</v>
      </c>
      <c r="CK6" s="21">
        <f t="shared" si="9"/>
        <v>228.64</v>
      </c>
      <c r="CL6" s="20" t="str">
        <f>IF(CL7="","",IF(CL7="-","【-】","【"&amp;SUBSTITUTE(TEXT(CL7,"#,##0.00"),"-","△")&amp;"】"))</f>
        <v>【216.39】</v>
      </c>
      <c r="CM6" s="21">
        <f>IF(CM7="",NA(),CM7)</f>
        <v>27.58</v>
      </c>
      <c r="CN6" s="21">
        <f t="shared" ref="CN6:CV6" si="10">IF(CN7="",NA(),CN7)</f>
        <v>26.56</v>
      </c>
      <c r="CO6" s="21">
        <f t="shared" si="10"/>
        <v>26.14</v>
      </c>
      <c r="CP6" s="21">
        <f t="shared" si="10"/>
        <v>26.28</v>
      </c>
      <c r="CQ6" s="21">
        <f t="shared" si="10"/>
        <v>23.64</v>
      </c>
      <c r="CR6" s="21">
        <f t="shared" si="10"/>
        <v>43.36</v>
      </c>
      <c r="CS6" s="21">
        <f t="shared" si="10"/>
        <v>42.56</v>
      </c>
      <c r="CT6" s="21">
        <f t="shared" si="10"/>
        <v>42.47</v>
      </c>
      <c r="CU6" s="21">
        <f t="shared" si="10"/>
        <v>42.4</v>
      </c>
      <c r="CV6" s="21">
        <f t="shared" si="10"/>
        <v>42.28</v>
      </c>
      <c r="CW6" s="20" t="str">
        <f>IF(CW7="","",IF(CW7="-","【-】","【"&amp;SUBSTITUTE(TEXT(CW7,"#,##0.00"),"-","△")&amp;"】"))</f>
        <v>【42.57】</v>
      </c>
      <c r="CX6" s="21">
        <f>IF(CX7="",NA(),CX7)</f>
        <v>77.150000000000006</v>
      </c>
      <c r="CY6" s="21">
        <f t="shared" ref="CY6:DG6" si="11">IF(CY7="",NA(),CY7)</f>
        <v>79.88</v>
      </c>
      <c r="CZ6" s="21">
        <f t="shared" si="11"/>
        <v>80.180000000000007</v>
      </c>
      <c r="DA6" s="21">
        <f t="shared" si="11"/>
        <v>80.78</v>
      </c>
      <c r="DB6" s="21">
        <f t="shared" si="11"/>
        <v>81</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193658</v>
      </c>
      <c r="D7" s="23">
        <v>47</v>
      </c>
      <c r="E7" s="23">
        <v>17</v>
      </c>
      <c r="F7" s="23">
        <v>4</v>
      </c>
      <c r="G7" s="23">
        <v>0</v>
      </c>
      <c r="H7" s="23" t="s">
        <v>97</v>
      </c>
      <c r="I7" s="23" t="s">
        <v>98</v>
      </c>
      <c r="J7" s="23" t="s">
        <v>99</v>
      </c>
      <c r="K7" s="23" t="s">
        <v>100</v>
      </c>
      <c r="L7" s="23" t="s">
        <v>101</v>
      </c>
      <c r="M7" s="23" t="s">
        <v>102</v>
      </c>
      <c r="N7" s="24" t="s">
        <v>103</v>
      </c>
      <c r="O7" s="24" t="s">
        <v>104</v>
      </c>
      <c r="P7" s="24">
        <v>27.91</v>
      </c>
      <c r="Q7" s="24">
        <v>100</v>
      </c>
      <c r="R7" s="24">
        <v>2310</v>
      </c>
      <c r="S7" s="24">
        <v>10720</v>
      </c>
      <c r="T7" s="24">
        <v>301.98</v>
      </c>
      <c r="U7" s="24">
        <v>35.5</v>
      </c>
      <c r="V7" s="24">
        <v>2958</v>
      </c>
      <c r="W7" s="24">
        <v>1.65</v>
      </c>
      <c r="X7" s="24">
        <v>1792.73</v>
      </c>
      <c r="Y7" s="24">
        <v>99.17</v>
      </c>
      <c r="Z7" s="24">
        <v>87.96</v>
      </c>
      <c r="AA7" s="24">
        <v>81.760000000000005</v>
      </c>
      <c r="AB7" s="24">
        <v>99.4</v>
      </c>
      <c r="AC7" s="24">
        <v>92.67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2.54</v>
      </c>
      <c r="BG7" s="24">
        <v>2.2000000000000002</v>
      </c>
      <c r="BH7" s="24">
        <v>0</v>
      </c>
      <c r="BI7" s="24">
        <v>1656.96</v>
      </c>
      <c r="BJ7" s="24">
        <v>0</v>
      </c>
      <c r="BK7" s="24">
        <v>1243.71</v>
      </c>
      <c r="BL7" s="24">
        <v>1194.1500000000001</v>
      </c>
      <c r="BM7" s="24">
        <v>1206.79</v>
      </c>
      <c r="BN7" s="24">
        <v>1258.43</v>
      </c>
      <c r="BO7" s="24">
        <v>1163.75</v>
      </c>
      <c r="BP7" s="24">
        <v>1201.79</v>
      </c>
      <c r="BQ7" s="24">
        <v>53.83</v>
      </c>
      <c r="BR7" s="24">
        <v>61.72</v>
      </c>
      <c r="BS7" s="24">
        <v>29.5</v>
      </c>
      <c r="BT7" s="24">
        <v>56.73</v>
      </c>
      <c r="BU7" s="24">
        <v>58.8</v>
      </c>
      <c r="BV7" s="24">
        <v>74.3</v>
      </c>
      <c r="BW7" s="24">
        <v>72.260000000000005</v>
      </c>
      <c r="BX7" s="24">
        <v>71.84</v>
      </c>
      <c r="BY7" s="24">
        <v>73.36</v>
      </c>
      <c r="BZ7" s="24">
        <v>72.599999999999994</v>
      </c>
      <c r="CA7" s="24">
        <v>75.31</v>
      </c>
      <c r="CB7" s="24">
        <v>248.8</v>
      </c>
      <c r="CC7" s="24">
        <v>213.41</v>
      </c>
      <c r="CD7" s="24">
        <v>449.71</v>
      </c>
      <c r="CE7" s="24">
        <v>234.67</v>
      </c>
      <c r="CF7" s="24">
        <v>249.31</v>
      </c>
      <c r="CG7" s="24">
        <v>221.81</v>
      </c>
      <c r="CH7" s="24">
        <v>230.02</v>
      </c>
      <c r="CI7" s="24">
        <v>228.47</v>
      </c>
      <c r="CJ7" s="24">
        <v>224.88</v>
      </c>
      <c r="CK7" s="24">
        <v>228.64</v>
      </c>
      <c r="CL7" s="24">
        <v>216.39</v>
      </c>
      <c r="CM7" s="24">
        <v>27.58</v>
      </c>
      <c r="CN7" s="24">
        <v>26.56</v>
      </c>
      <c r="CO7" s="24">
        <v>26.14</v>
      </c>
      <c r="CP7" s="24">
        <v>26.28</v>
      </c>
      <c r="CQ7" s="24">
        <v>23.64</v>
      </c>
      <c r="CR7" s="24">
        <v>43.36</v>
      </c>
      <c r="CS7" s="24">
        <v>42.56</v>
      </c>
      <c r="CT7" s="24">
        <v>42.47</v>
      </c>
      <c r="CU7" s="24">
        <v>42.4</v>
      </c>
      <c r="CV7" s="24">
        <v>42.28</v>
      </c>
      <c r="CW7" s="24">
        <v>42.57</v>
      </c>
      <c r="CX7" s="24">
        <v>77.150000000000006</v>
      </c>
      <c r="CY7" s="24">
        <v>79.88</v>
      </c>
      <c r="CZ7" s="24">
        <v>80.180000000000007</v>
      </c>
      <c r="DA7" s="24">
        <v>80.78</v>
      </c>
      <c r="DB7" s="24">
        <v>81</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2023-02-02T01:46:16Z</cp:lastPrinted>
  <dcterms:created xsi:type="dcterms:W3CDTF">2023-01-12T23:57:02Z</dcterms:created>
  <dcterms:modified xsi:type="dcterms:W3CDTF">2023-02-02T02:52:14Z</dcterms:modified>
  <cp:category/>
</cp:coreProperties>
</file>