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46a001\共有データ\03財政課\財政係\【起債担当】\令和4年度\18_その他庶務（調査・資料作成等）\20230111_公営企業に係わる経営比較分析表（令和３年度）の分析\05_県からの疑義\0214\生活環境課長より\"/>
    </mc:Choice>
  </mc:AlternateContent>
  <workbookProtection workbookAlgorithmName="SHA-512" workbookHashValue="zHXhaTO1xkVzxD3Mw0PoFqIxM/21lsMCbHpUI3FI+FbIQDpC+vn+83EAs4AIXUM4O+OVn9OS/Mp0hc8TcH3rJQ==" workbookSaltValue="gGtc18M4eSVZs1B1SjT8K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L10" i="4"/>
</calcChain>
</file>

<file path=xl/sharedStrings.xml><?xml version="1.0" encoding="utf-8"?>
<sst xmlns="http://schemas.openxmlformats.org/spreadsheetml/2006/main" count="240" uniqueCount="122">
  <si>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</si>
  <si>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</si>
  <si>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</si>
  <si>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</si>
  <si>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</si>
  <si>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</si>
  <si>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</si>
  <si>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</si>
  <si>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</si>
  <si>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</si>
  <si>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</si>
  <si>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</si>
  <si>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</si>
  <si>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</si>
  <si>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</si>
  <si>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</si>
  <si>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</si>
  <si>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</si>
  <si>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</si>
  <si>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</si>
  <si>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</si>
  <si>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</si>
  <si>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</si>
  <si>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</si>
  <si>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</si>
  <si>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</si>
  <si>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</si>
  <si>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</si>
  <si>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</si>
  <si>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</si>
  <si>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</si>
  <si>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</si>
  <si>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</si>
  <si>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</si>
  <si>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</si>
  <si>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</si>
  <si>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</si>
  <si>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</si>
  <si>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</si>
  <si>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</si>
  <si>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</si>
  <si>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</si>
  <si>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</si>
  <si>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</si>
  <si>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</si>
  <si>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</si>
  <si>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</si>
  <si>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</si>
  <si>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</si>
  <si>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</si>
  <si>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</si>
  <si>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</si>
  <si>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</si>
  <si>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</si>
  <si>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</si>
  <si>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</si>
  <si>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</si>
  <si>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</si>
  <si>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</si>
  <si>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</si>
  <si>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</si>
  <si>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</si>
  <si>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</si>
  <si>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</si>
  <si>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</si>
  <si>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</si>
  <si>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</si>
  <si>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</si>
  <si>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</si>
  <si>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</si>
  <si>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</si>
  <si>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</si>
  <si>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</si>
  <si>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</si>
  <si>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</si>
  <si>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</si>
  <si>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</si>
  <si>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</si>
  <si>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</si>
  <si>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</si>
  <si>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</si>
  <si>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</si>
  <si>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</si>
  <si>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</si>
  <si>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</si>
  <si>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</si>
  <si>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</si>
  <si>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</si>
  <si>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</si>
  <si>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</si>
  <si>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</si>
  <si>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</si>
  <si>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</si>
  <si>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</si>
  <si>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</si>
  <si>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</si>
  <si>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</si>
  <si>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</si>
  <si>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</si>
  <si>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</si>
  <si>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</si>
  <si>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</si>
  <si>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</si>
  <si>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</si>
  <si>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</si>
  <si>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</si>
  <si>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</si>
  <si>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</si>
  <si>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</si>
  <si>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</si>
  <si>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</si>
  <si>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</si>
  <si>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</si>
  <si>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</si>
  <si>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</si>
  <si>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</si>
  <si>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</si>
  <si>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</si>
  <si>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</si>
  <si>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・耐震化計画との整合性を図りながら更新計画を策定し、事業実施を検討していく。経費回収率は、事業実施と使用料のバランスを考えると共に、今後は適正な使用料の改正をおこなう必要がある。</t>
    <phoneticPr fontId="4"/>
  </si>
  <si>
    <t>管渠等の耐用年数未到来であり、管路調査においても良好な状態であるため、管渠改善率は０％となっている。今後は下水道施設の修繕の増加が見込まれるため、更新計画の策定をおこなっていく必要性がある。</t>
    <phoneticPr fontId="4"/>
  </si>
  <si>
    <t xml:space="preserve">・収益的収支比率について、維持管理費等は減少しているが、地方債が増加したため昨年度より悪化している。
・企業債残高対事業規模比率については、平成30年度より減少傾向が続いている。
・経費回収率については、昨年度より伸びているがまだまだ回収率は低い状況である。
・汚水処理原価については、汚泥処理費用等の減少により昨年に比べ降下している。
・水洗化率について、昨年に引き続き官民の新規宅地分譲の増加により上昇傾向となっている。
・本町においては経営改善に向けた使用料金の改定が必須条件である。償還金のピークを迎え大変厳しい状態が続いているが、料金改定のほかにも水洗化率を上げる施策を進めることで更なる使用料アップに取り組んでいく。
</t>
    <rPh sb="20" eb="22">
      <t>ゲンショウ</t>
    </rPh>
    <rPh sb="28" eb="31">
      <t>チホウサイ</t>
    </rPh>
    <rPh sb="32" eb="34">
      <t>ゾウカ</t>
    </rPh>
    <rPh sb="38" eb="41">
      <t>サクネンド</t>
    </rPh>
    <rPh sb="43" eb="45">
      <t>アッカ</t>
    </rPh>
    <rPh sb="214" eb="216">
      <t>ホンチョウ</t>
    </rPh>
    <rPh sb="221" eb="225">
      <t>ケイエイカイゼン</t>
    </rPh>
    <rPh sb="226" eb="227">
      <t>ム</t>
    </rPh>
    <rPh sb="229" eb="233">
      <t>シヨウリョウキン</t>
    </rPh>
    <rPh sb="234" eb="236">
      <t>カイテイ</t>
    </rPh>
    <rPh sb="237" eb="239">
      <t>ヒッス</t>
    </rPh>
    <rPh sb="239" eb="241">
      <t>ジョウケン</t>
    </rPh>
    <rPh sb="245" eb="248">
      <t>ショウカンキン</t>
    </rPh>
    <rPh sb="253" eb="254">
      <t>ムカ</t>
    </rPh>
    <rPh sb="255" eb="257">
      <t>タイヘン</t>
    </rPh>
    <rPh sb="257" eb="258">
      <t>キビ</t>
    </rPh>
    <rPh sb="260" eb="262">
      <t>ジョウタイ</t>
    </rPh>
    <rPh sb="263" eb="264">
      <t>ツヅ</t>
    </rPh>
    <rPh sb="270" eb="274">
      <t>リョウキンカイテイ</t>
    </rPh>
    <rPh sb="279" eb="283">
      <t>スイセンカリツ</t>
    </rPh>
    <rPh sb="284" eb="285">
      <t>ア</t>
    </rPh>
    <rPh sb="287" eb="289">
      <t>シサク</t>
    </rPh>
    <rPh sb="290" eb="291">
      <t>スス</t>
    </rPh>
    <rPh sb="296" eb="297">
      <t>サラ</t>
    </rPh>
    <rPh sb="299" eb="302">
      <t>シヨウリョウ</t>
    </rPh>
    <rPh sb="306" eb="307">
      <t>ト</t>
    </rPh>
    <rPh sb="308" eb="309">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</si>
</sst>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C8-4C4B-8FCA-A5D0EDB7E6DD}"/>
            </c:ext>
          </c:extLst>
        </c:ser>
        <c:dLbls>
          <c:showLegendKey val="0"/>
          <c:showVal val="0"/>
          <c:showCatName val="0"/>
          <c:showSerName val="0"/>
          <c:showPercent val="0"/>
          <c:showBubbleSize val="0"/>
        </c:dLbls>
        <c:gapWidth val="150"/>
        <c:axId val="343690720"/>
        <c:axId val="34369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ACC8-4C4B-8FCA-A5D0EDB7E6DD}"/>
            </c:ext>
          </c:extLst>
        </c:ser>
        <c:dLbls>
          <c:showLegendKey val="0"/>
          <c:showVal val="0"/>
          <c:showCatName val="0"/>
          <c:showSerName val="0"/>
          <c:showPercent val="0"/>
          <c:showBubbleSize val="0"/>
        </c:dLbls>
        <c:marker val="1"/>
        <c:smooth val="0"/>
        <c:axId val="343690720"/>
        <c:axId val="343691104"/>
      </c:lineChart>
      <c:dateAx>
        <c:axId val="343690720"/>
        <c:scaling>
          <c:orientation val="minMax"/>
        </c:scaling>
        <c:delete val="1"/>
        <c:axPos val="b"/>
        <c:numFmt formatCode="&quot;H&quot;yy" sourceLinked="1"/>
        <c:majorTickMark val="none"/>
        <c:minorTickMark val="none"/>
        <c:tickLblPos val="none"/>
        <c:crossAx val="343691104"/>
        <c:crosses val="autoZero"/>
        <c:auto val="1"/>
        <c:lblOffset val="100"/>
        <c:baseTimeUnit val="years"/>
      </c:dateAx>
      <c:valAx>
        <c:axId val="3436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6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63.25</c:v>
                </c:pt>
                <c:pt idx="1">
                  <c:v>0</c:v>
                </c:pt>
                <c:pt idx="2">
                  <c:v>0</c:v>
                </c:pt>
                <c:pt idx="3">
                  <c:v>0</c:v>
                </c:pt>
                <c:pt idx="4">
                  <c:v>0</c:v>
                </c:pt>
              </c:numCache>
            </c:numRef>
          </c:val>
          <c:extLst>
            <c:ext xmlns:c16="http://schemas.microsoft.com/office/drawing/2014/chart" uri="{C3380CC4-5D6E-409C-BE32-E72D297353CC}">
              <c16:uniqueId val="{00000000-2276-4FAC-A5AA-20E357DBDBDD}"/>
            </c:ext>
          </c:extLst>
        </c:ser>
        <c:dLbls>
          <c:showLegendKey val="0"/>
          <c:showVal val="0"/>
          <c:showCatName val="0"/>
          <c:showSerName val="0"/>
          <c:showPercent val="0"/>
          <c:showBubbleSize val="0"/>
        </c:dLbls>
        <c:gapWidth val="150"/>
        <c:axId val="344769368"/>
        <c:axId val="34477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2276-4FAC-A5AA-20E357DBDBDD}"/>
            </c:ext>
          </c:extLst>
        </c:ser>
        <c:dLbls>
          <c:showLegendKey val="0"/>
          <c:showVal val="0"/>
          <c:showCatName val="0"/>
          <c:showSerName val="0"/>
          <c:showPercent val="0"/>
          <c:showBubbleSize val="0"/>
        </c:dLbls>
        <c:marker val="1"/>
        <c:smooth val="0"/>
        <c:axId val="344769368"/>
        <c:axId val="344771720"/>
      </c:lineChart>
      <c:dateAx>
        <c:axId val="344769368"/>
        <c:scaling>
          <c:orientation val="minMax"/>
        </c:scaling>
        <c:delete val="1"/>
        <c:axPos val="b"/>
        <c:numFmt formatCode="&quot;H&quot;yy" sourceLinked="1"/>
        <c:majorTickMark val="none"/>
        <c:minorTickMark val="none"/>
        <c:tickLblPos val="none"/>
        <c:crossAx val="344771720"/>
        <c:crosses val="autoZero"/>
        <c:auto val="1"/>
        <c:lblOffset val="100"/>
        <c:baseTimeUnit val="years"/>
      </c:dateAx>
      <c:valAx>
        <c:axId val="34477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76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81.459999999999994</c:v>
                </c:pt>
                <c:pt idx="1">
                  <c:v>81.48</c:v>
                </c:pt>
                <c:pt idx="2">
                  <c:v>83.81</c:v>
                </c:pt>
                <c:pt idx="3">
                  <c:v>84.02</c:v>
                </c:pt>
                <c:pt idx="4">
                  <c:v>84.61</c:v>
                </c:pt>
              </c:numCache>
            </c:numRef>
          </c:val>
          <c:extLst>
            <c:ext xmlns:c16="http://schemas.microsoft.com/office/drawing/2014/chart" uri="{C3380CC4-5D6E-409C-BE32-E72D297353CC}">
              <c16:uniqueId val="{00000000-7190-4C91-9C2A-70298DDAC2E1}"/>
            </c:ext>
          </c:extLst>
        </c:ser>
        <c:dLbls>
          <c:showLegendKey val="0"/>
          <c:showVal val="0"/>
          <c:showCatName val="0"/>
          <c:showSerName val="0"/>
          <c:showPercent val="0"/>
          <c:showBubbleSize val="0"/>
        </c:dLbls>
        <c:gapWidth val="150"/>
        <c:axId val="344770544"/>
        <c:axId val="34476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7190-4C91-9C2A-70298DDAC2E1}"/>
            </c:ext>
          </c:extLst>
        </c:ser>
        <c:dLbls>
          <c:showLegendKey val="0"/>
          <c:showVal val="0"/>
          <c:showCatName val="0"/>
          <c:showSerName val="0"/>
          <c:showPercent val="0"/>
          <c:showBubbleSize val="0"/>
        </c:dLbls>
        <c:marker val="1"/>
        <c:smooth val="0"/>
        <c:axId val="344770544"/>
        <c:axId val="344769760"/>
      </c:lineChart>
      <c:dateAx>
        <c:axId val="344770544"/>
        <c:scaling>
          <c:orientation val="minMax"/>
        </c:scaling>
        <c:delete val="1"/>
        <c:axPos val="b"/>
        <c:numFmt formatCode="&quot;H&quot;yy" sourceLinked="1"/>
        <c:majorTickMark val="none"/>
        <c:minorTickMark val="none"/>
        <c:tickLblPos val="none"/>
        <c:crossAx val="344769760"/>
        <c:crosses val="autoZero"/>
        <c:auto val="1"/>
        <c:lblOffset val="100"/>
        <c:baseTimeUnit val="years"/>
      </c:dateAx>
      <c:valAx>
        <c:axId val="3447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77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60.21</c:v>
                </c:pt>
                <c:pt idx="1">
                  <c:v>64.709999999999994</c:v>
                </c:pt>
                <c:pt idx="2">
                  <c:v>64.27</c:v>
                </c:pt>
                <c:pt idx="3">
                  <c:v>60.46</c:v>
                </c:pt>
                <c:pt idx="4">
                  <c:v>56.5</c:v>
                </c:pt>
              </c:numCache>
            </c:numRef>
          </c:val>
          <c:extLst>
            <c:ext xmlns:c16="http://schemas.microsoft.com/office/drawing/2014/chart" uri="{C3380CC4-5D6E-409C-BE32-E72D297353CC}">
              <c16:uniqueId val="{00000000-4D26-4CB6-858A-2014F0EBBBE3}"/>
            </c:ext>
          </c:extLst>
        </c:ser>
        <c:dLbls>
          <c:showLegendKey val="0"/>
          <c:showVal val="0"/>
          <c:showCatName val="0"/>
          <c:showSerName val="0"/>
          <c:showPercent val="0"/>
          <c:showBubbleSize val="0"/>
        </c:dLbls>
        <c:gapWidth val="150"/>
        <c:axId val="344604368"/>
        <c:axId val="34460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26-4CB6-858A-2014F0EBBBE3}"/>
            </c:ext>
          </c:extLst>
        </c:ser>
        <c:dLbls>
          <c:showLegendKey val="0"/>
          <c:showVal val="0"/>
          <c:showCatName val="0"/>
          <c:showSerName val="0"/>
          <c:showPercent val="0"/>
          <c:showBubbleSize val="0"/>
        </c:dLbls>
        <c:marker val="1"/>
        <c:smooth val="0"/>
        <c:axId val="344604368"/>
        <c:axId val="344604752"/>
      </c:lineChart>
      <c:dateAx>
        <c:axId val="344604368"/>
        <c:scaling>
          <c:orientation val="minMax"/>
        </c:scaling>
        <c:delete val="1"/>
        <c:axPos val="b"/>
        <c:numFmt formatCode="&quot;H&quot;yy" sourceLinked="1"/>
        <c:majorTickMark val="none"/>
        <c:minorTickMark val="none"/>
        <c:tickLblPos val="none"/>
        <c:crossAx val="344604752"/>
        <c:crosses val="autoZero"/>
        <c:auto val="1"/>
        <c:lblOffset val="100"/>
        <c:baseTimeUnit val="years"/>
      </c:dateAx>
      <c:valAx>
        <c:axId val="34460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60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40-43FD-AFCA-F9BD60FF9925}"/>
            </c:ext>
          </c:extLst>
        </c:ser>
        <c:dLbls>
          <c:showLegendKey val="0"/>
          <c:showVal val="0"/>
          <c:showCatName val="0"/>
          <c:showSerName val="0"/>
          <c:showPercent val="0"/>
          <c:showBubbleSize val="0"/>
        </c:dLbls>
        <c:gapWidth val="150"/>
        <c:axId val="344608704"/>
        <c:axId val="34460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40-43FD-AFCA-F9BD60FF9925}"/>
            </c:ext>
          </c:extLst>
        </c:ser>
        <c:dLbls>
          <c:showLegendKey val="0"/>
          <c:showVal val="0"/>
          <c:showCatName val="0"/>
          <c:showSerName val="0"/>
          <c:showPercent val="0"/>
          <c:showBubbleSize val="0"/>
        </c:dLbls>
        <c:marker val="1"/>
        <c:smooth val="0"/>
        <c:axId val="344608704"/>
        <c:axId val="344606352"/>
      </c:lineChart>
      <c:dateAx>
        <c:axId val="344608704"/>
        <c:scaling>
          <c:orientation val="minMax"/>
        </c:scaling>
        <c:delete val="1"/>
        <c:axPos val="b"/>
        <c:numFmt formatCode="&quot;H&quot;yy" sourceLinked="1"/>
        <c:majorTickMark val="none"/>
        <c:minorTickMark val="none"/>
        <c:tickLblPos val="none"/>
        <c:crossAx val="344606352"/>
        <c:crosses val="autoZero"/>
        <c:auto val="1"/>
        <c:lblOffset val="100"/>
        <c:baseTimeUnit val="years"/>
      </c:dateAx>
      <c:valAx>
        <c:axId val="34460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6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F0-45E2-A610-203BA70DC826}"/>
            </c:ext>
          </c:extLst>
        </c:ser>
        <c:dLbls>
          <c:showLegendKey val="0"/>
          <c:showVal val="0"/>
          <c:showCatName val="0"/>
          <c:showSerName val="0"/>
          <c:showPercent val="0"/>
          <c:showBubbleSize val="0"/>
        </c:dLbls>
        <c:gapWidth val="150"/>
        <c:axId val="344606744"/>
        <c:axId val="34460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F0-45E2-A610-203BA70DC826}"/>
            </c:ext>
          </c:extLst>
        </c:ser>
        <c:dLbls>
          <c:showLegendKey val="0"/>
          <c:showVal val="0"/>
          <c:showCatName val="0"/>
          <c:showSerName val="0"/>
          <c:showPercent val="0"/>
          <c:showBubbleSize val="0"/>
        </c:dLbls>
        <c:marker val="1"/>
        <c:smooth val="0"/>
        <c:axId val="344606744"/>
        <c:axId val="344607920"/>
      </c:lineChart>
      <c:dateAx>
        <c:axId val="344606744"/>
        <c:scaling>
          <c:orientation val="minMax"/>
        </c:scaling>
        <c:delete val="1"/>
        <c:axPos val="b"/>
        <c:numFmt formatCode="&quot;H&quot;yy" sourceLinked="1"/>
        <c:majorTickMark val="none"/>
        <c:minorTickMark val="none"/>
        <c:tickLblPos val="none"/>
        <c:crossAx val="344607920"/>
        <c:crosses val="autoZero"/>
        <c:auto val="1"/>
        <c:lblOffset val="100"/>
        <c:baseTimeUnit val="years"/>
      </c:dateAx>
      <c:valAx>
        <c:axId val="34460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60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92-4D54-8EC3-DF530EF2D129}"/>
            </c:ext>
          </c:extLst>
        </c:ser>
        <c:dLbls>
          <c:showLegendKey val="0"/>
          <c:showVal val="0"/>
          <c:showCatName val="0"/>
          <c:showSerName val="0"/>
          <c:showPercent val="0"/>
          <c:showBubbleSize val="0"/>
        </c:dLbls>
        <c:gapWidth val="150"/>
        <c:axId val="344454792"/>
        <c:axId val="34446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92-4D54-8EC3-DF530EF2D129}"/>
            </c:ext>
          </c:extLst>
        </c:ser>
        <c:dLbls>
          <c:showLegendKey val="0"/>
          <c:showVal val="0"/>
          <c:showCatName val="0"/>
          <c:showSerName val="0"/>
          <c:showPercent val="0"/>
          <c:showBubbleSize val="0"/>
        </c:dLbls>
        <c:marker val="1"/>
        <c:smooth val="0"/>
        <c:axId val="344454792"/>
        <c:axId val="344461848"/>
      </c:lineChart>
      <c:dateAx>
        <c:axId val="344454792"/>
        <c:scaling>
          <c:orientation val="minMax"/>
        </c:scaling>
        <c:delete val="1"/>
        <c:axPos val="b"/>
        <c:numFmt formatCode="&quot;H&quot;yy" sourceLinked="1"/>
        <c:majorTickMark val="none"/>
        <c:minorTickMark val="none"/>
        <c:tickLblPos val="none"/>
        <c:crossAx val="344461848"/>
        <c:crosses val="autoZero"/>
        <c:auto val="1"/>
        <c:lblOffset val="100"/>
        <c:baseTimeUnit val="years"/>
      </c:dateAx>
      <c:valAx>
        <c:axId val="34446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45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88-402A-AF57-141782E09DF4}"/>
            </c:ext>
          </c:extLst>
        </c:ser>
        <c:dLbls>
          <c:showLegendKey val="0"/>
          <c:showVal val="0"/>
          <c:showCatName val="0"/>
          <c:showSerName val="0"/>
          <c:showPercent val="0"/>
          <c:showBubbleSize val="0"/>
        </c:dLbls>
        <c:gapWidth val="150"/>
        <c:axId val="344456752"/>
        <c:axId val="3444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88-402A-AF57-141782E09DF4}"/>
            </c:ext>
          </c:extLst>
        </c:ser>
        <c:dLbls>
          <c:showLegendKey val="0"/>
          <c:showVal val="0"/>
          <c:showCatName val="0"/>
          <c:showSerName val="0"/>
          <c:showPercent val="0"/>
          <c:showBubbleSize val="0"/>
        </c:dLbls>
        <c:marker val="1"/>
        <c:smooth val="0"/>
        <c:axId val="344456752"/>
        <c:axId val="344462240"/>
      </c:lineChart>
      <c:dateAx>
        <c:axId val="344456752"/>
        <c:scaling>
          <c:orientation val="minMax"/>
        </c:scaling>
        <c:delete val="1"/>
        <c:axPos val="b"/>
        <c:numFmt formatCode="&quot;H&quot;yy" sourceLinked="1"/>
        <c:majorTickMark val="none"/>
        <c:minorTickMark val="none"/>
        <c:tickLblPos val="none"/>
        <c:crossAx val="344462240"/>
        <c:crosses val="autoZero"/>
        <c:auto val="1"/>
        <c:lblOffset val="100"/>
        <c:baseTimeUnit val="years"/>
      </c:dateAx>
      <c:valAx>
        <c:axId val="3444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45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2497.46</c:v>
                </c:pt>
                <c:pt idx="1">
                  <c:v>2895.68</c:v>
                </c:pt>
                <c:pt idx="2">
                  <c:v>2588.1799999999998</c:v>
                </c:pt>
                <c:pt idx="3">
                  <c:v>2537.83</c:v>
                </c:pt>
                <c:pt idx="4">
                  <c:v>171.64</c:v>
                </c:pt>
              </c:numCache>
            </c:numRef>
          </c:val>
          <c:extLst>
            <c:ext xmlns:c16="http://schemas.microsoft.com/office/drawing/2014/chart" uri="{C3380CC4-5D6E-409C-BE32-E72D297353CC}">
              <c16:uniqueId val="{00000000-8BAE-4CA4-A5D5-DF68F47CBA5C}"/>
            </c:ext>
          </c:extLst>
        </c:ser>
        <c:dLbls>
          <c:showLegendKey val="0"/>
          <c:showVal val="0"/>
          <c:showCatName val="0"/>
          <c:showSerName val="0"/>
          <c:showPercent val="0"/>
          <c:showBubbleSize val="0"/>
        </c:dLbls>
        <c:gapWidth val="150"/>
        <c:axId val="344458320"/>
        <c:axId val="34445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8BAE-4CA4-A5D5-DF68F47CBA5C}"/>
            </c:ext>
          </c:extLst>
        </c:ser>
        <c:dLbls>
          <c:showLegendKey val="0"/>
          <c:showVal val="0"/>
          <c:showCatName val="0"/>
          <c:showSerName val="0"/>
          <c:showPercent val="0"/>
          <c:showBubbleSize val="0"/>
        </c:dLbls>
        <c:marker val="1"/>
        <c:smooth val="0"/>
        <c:axId val="344458320"/>
        <c:axId val="344455968"/>
      </c:lineChart>
      <c:dateAx>
        <c:axId val="344458320"/>
        <c:scaling>
          <c:orientation val="minMax"/>
        </c:scaling>
        <c:delete val="1"/>
        <c:axPos val="b"/>
        <c:numFmt formatCode="&quot;H&quot;yy" sourceLinked="1"/>
        <c:majorTickMark val="none"/>
        <c:minorTickMark val="none"/>
        <c:tickLblPos val="none"/>
        <c:crossAx val="344455968"/>
        <c:crosses val="autoZero"/>
        <c:auto val="1"/>
        <c:lblOffset val="100"/>
        <c:baseTimeUnit val="years"/>
      </c:dateAx>
      <c:valAx>
        <c:axId val="3444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45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43.48</c:v>
                </c:pt>
                <c:pt idx="1">
                  <c:v>35.35</c:v>
                </c:pt>
                <c:pt idx="2">
                  <c:v>37.08</c:v>
                </c:pt>
                <c:pt idx="3">
                  <c:v>34.78</c:v>
                </c:pt>
                <c:pt idx="4">
                  <c:v>67.650000000000006</c:v>
                </c:pt>
              </c:numCache>
            </c:numRef>
          </c:val>
          <c:extLst>
            <c:ext xmlns:c16="http://schemas.microsoft.com/office/drawing/2014/chart" uri="{C3380CC4-5D6E-409C-BE32-E72D297353CC}">
              <c16:uniqueId val="{00000000-37C8-4808-B523-4C1A6FE665EE}"/>
            </c:ext>
          </c:extLst>
        </c:ser>
        <c:dLbls>
          <c:showLegendKey val="0"/>
          <c:showVal val="0"/>
          <c:showCatName val="0"/>
          <c:showSerName val="0"/>
          <c:showPercent val="0"/>
          <c:showBubbleSize val="0"/>
        </c:dLbls>
        <c:gapWidth val="150"/>
        <c:axId val="344458712"/>
        <c:axId val="34445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37C8-4808-B523-4C1A6FE665EE}"/>
            </c:ext>
          </c:extLst>
        </c:ser>
        <c:dLbls>
          <c:showLegendKey val="0"/>
          <c:showVal val="0"/>
          <c:showCatName val="0"/>
          <c:showSerName val="0"/>
          <c:showPercent val="0"/>
          <c:showBubbleSize val="0"/>
        </c:dLbls>
        <c:marker val="1"/>
        <c:smooth val="0"/>
        <c:axId val="344458712"/>
        <c:axId val="344459888"/>
      </c:lineChart>
      <c:dateAx>
        <c:axId val="344458712"/>
        <c:scaling>
          <c:orientation val="minMax"/>
        </c:scaling>
        <c:delete val="1"/>
        <c:axPos val="b"/>
        <c:numFmt formatCode="&quot;H&quot;yy" sourceLinked="1"/>
        <c:majorTickMark val="none"/>
        <c:minorTickMark val="none"/>
        <c:tickLblPos val="none"/>
        <c:crossAx val="344459888"/>
        <c:crosses val="autoZero"/>
        <c:auto val="1"/>
        <c:lblOffset val="100"/>
        <c:baseTimeUnit val="years"/>
      </c:dateAx>
      <c:valAx>
        <c:axId val="34445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45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245.76</c:v>
                </c:pt>
                <c:pt idx="1">
                  <c:v>299.44</c:v>
                </c:pt>
                <c:pt idx="2">
                  <c:v>290.69</c:v>
                </c:pt>
                <c:pt idx="3">
                  <c:v>310.8</c:v>
                </c:pt>
                <c:pt idx="4">
                  <c:v>160.66999999999999</c:v>
                </c:pt>
              </c:numCache>
            </c:numRef>
          </c:val>
          <c:extLst>
            <c:ext xmlns:c16="http://schemas.microsoft.com/office/drawing/2014/chart" uri="{C3380CC4-5D6E-409C-BE32-E72D297353CC}">
              <c16:uniqueId val="{00000000-8F07-4851-948D-05063B2256E9}"/>
            </c:ext>
          </c:extLst>
        </c:ser>
        <c:dLbls>
          <c:showLegendKey val="0"/>
          <c:showVal val="0"/>
          <c:showCatName val="0"/>
          <c:showSerName val="0"/>
          <c:showPercent val="0"/>
          <c:showBubbleSize val="0"/>
        </c:dLbls>
        <c:gapWidth val="150"/>
        <c:axId val="344459496"/>
        <c:axId val="34446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8F07-4851-948D-05063B2256E9}"/>
            </c:ext>
          </c:extLst>
        </c:ser>
        <c:dLbls>
          <c:showLegendKey val="0"/>
          <c:showVal val="0"/>
          <c:showCatName val="0"/>
          <c:showSerName val="0"/>
          <c:showPercent val="0"/>
          <c:showBubbleSize val="0"/>
        </c:dLbls>
        <c:marker val="1"/>
        <c:smooth val="0"/>
        <c:axId val="344459496"/>
        <c:axId val="344460280"/>
      </c:lineChart>
      <c:dateAx>
        <c:axId val="344459496"/>
        <c:scaling>
          <c:orientation val="minMax"/>
        </c:scaling>
        <c:delete val="1"/>
        <c:axPos val="b"/>
        <c:numFmt formatCode="&quot;H&quot;yy" sourceLinked="1"/>
        <c:majorTickMark val="none"/>
        <c:minorTickMark val="none"/>
        <c:tickLblPos val="none"/>
        <c:crossAx val="344460280"/>
        <c:crosses val="autoZero"/>
        <c:auto val="1"/>
        <c:lblOffset val="100"/>
        <c:baseTimeUnit val="years"/>
      </c:dateAx>
      <c:valAx>
        <c:axId val="34446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45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市川三郷町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15196</v>
      </c>
      <c r="AM8" s="42"/>
      <c r="AN8" s="42"/>
      <c r="AO8" s="42"/>
      <c r="AP8" s="42"/>
      <c r="AQ8" s="42"/>
      <c r="AR8" s="42"/>
      <c r="AS8" s="42"/>
      <c r="AT8" s="35">
        <f>データ!T6</f>
        <v>75.180000000000007</v>
      </c>
      <c r="AU8" s="35"/>
      <c r="AV8" s="35"/>
      <c r="AW8" s="35"/>
      <c r="AX8" s="35"/>
      <c r="AY8" s="35"/>
      <c r="AZ8" s="35"/>
      <c r="BA8" s="35"/>
      <c r="BB8" s="35">
        <f>データ!U6</f>
        <v>202.13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71.67</v>
      </c>
      <c r="Q10" s="35"/>
      <c r="R10" s="35"/>
      <c r="S10" s="35"/>
      <c r="T10" s="35"/>
      <c r="U10" s="35"/>
      <c r="V10" s="35"/>
      <c r="W10" s="35">
        <f>データ!Q6</f>
        <v>100</v>
      </c>
      <c r="X10" s="35"/>
      <c r="Y10" s="35"/>
      <c r="Z10" s="35"/>
      <c r="AA10" s="35"/>
      <c r="AB10" s="35"/>
      <c r="AC10" s="35"/>
      <c r="AD10" s="42">
        <f>データ!R6</f>
        <v>1870</v>
      </c>
      <c r="AE10" s="42"/>
      <c r="AF10" s="42"/>
      <c r="AG10" s="42"/>
      <c r="AH10" s="42"/>
      <c r="AI10" s="42"/>
      <c r="AJ10" s="42"/>
      <c r="AK10" s="2"/>
      <c r="AL10" s="42">
        <f>データ!V6</f>
        <v>10827</v>
      </c>
      <c r="AM10" s="42"/>
      <c r="AN10" s="42"/>
      <c r="AO10" s="42"/>
      <c r="AP10" s="42"/>
      <c r="AQ10" s="42"/>
      <c r="AR10" s="42"/>
      <c r="AS10" s="42"/>
      <c r="AT10" s="35">
        <f>データ!W6</f>
        <v>4.21</v>
      </c>
      <c r="AU10" s="35"/>
      <c r="AV10" s="35"/>
      <c r="AW10" s="35"/>
      <c r="AX10" s="35"/>
      <c r="AY10" s="35"/>
      <c r="AZ10" s="35"/>
      <c r="BA10" s="35"/>
      <c r="BB10" s="35">
        <f>データ!X6</f>
        <v>2571.73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121</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120</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【669.11】</v>
      </c>
      <c r="I86" s="12" t="str">
        <f>データ!CA6</f>
        <v>【99.73】</v>
      </c>
      <c r="J86" s="12" t="str">
        <f>データ!CL6</f>
        <v>【134.98】</v>
      </c>
      <c r="K86" s="12" t="str">
        <f>データ!CW6</f>
        <v>【59.99】</v>
      </c>
      <c r="L86" s="12" t="str">
        <f>データ!DH6</f>
        <v>【95.72】</v>
      </c>
      <c r="M86" s="12" t="s">
        <v>45</v>
      </c>
      <c r="N86" s="12" t="s">
        <v>45</v>
      </c>
      <c r="O86" s="12" t="str">
        <f>データ!EO6</f>
        <v>【0.24】</v>
      </c>
    </row>
  </sheetData>
  <sheetProtection algorithmName="SHA-512" hashValue="vYZmQNFFYuydthFE6bt79c5VLqtkvtubPNW95w4G7OscudQ0OinIsCJQfgt4sDy+ZejisxFXlieE64uZaUW9MQ==" saltValue="oZj/vw76vUnBOfplnFV77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193461</v>
      </c>
      <c r="D6" s="19">
        <f t="shared" si="3"/>
        <v>47</v>
      </c>
      <c r="E6" s="19">
        <f t="shared" si="3"/>
        <v>17</v>
      </c>
      <c r="F6" s="19">
        <f t="shared" si="3"/>
        <v>1</v>
      </c>
      <c r="G6" s="19">
        <f t="shared" si="3"/>
        <v>0</v>
      </c>
      <c r="H6" s="19" t="str">
        <f t="shared" si="3"/>
        <v>山梨県　市川三郷町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71.67</v>
      </c>
      <c r="Q6" s="20">
        <f t="shared" si="3"/>
        <v>100</v>
      </c>
      <c r="R6" s="20">
        <f t="shared" si="3"/>
        <v>1870</v>
      </c>
      <c r="S6" s="20">
        <f t="shared" si="3"/>
        <v>15196</v>
      </c>
      <c r="T6" s="20">
        <f t="shared" si="3"/>
        <v>75.180000000000007</v>
      </c>
      <c r="U6" s="20">
        <f t="shared" si="3"/>
        <v>202.13</v>
      </c>
      <c r="V6" s="20">
        <f t="shared" si="3"/>
        <v>10827</v>
      </c>
      <c r="W6" s="20">
        <f t="shared" si="3"/>
        <v>4.21</v>
      </c>
      <c r="X6" s="20">
        <f t="shared" si="3"/>
        <v>2571.73</v>
      </c>
      <c r="Y6" s="21">
        <f>IF(Y7="",NA(),Y7)</f>
        <v>60.21</v>
      </c>
      <c r="Z6" s="21">
        <f t="shared" ref="Z6:AH6" si="4">IF(Z7="",NA(),Z7)</f>
        <v>64.709999999999994</v>
      </c>
      <c r="AA6" s="21">
        <f t="shared" si="4"/>
        <v>64.27</v>
      </c>
      <c r="AB6" s="21">
        <f t="shared" si="4"/>
        <v>60.46</v>
      </c>
      <c r="AC6" s="21">
        <f t="shared" si="4"/>
        <v>56.5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2497.46</v>
      </c>
      <c r="BG6" s="21">
        <f t="shared" ref="BG6:BO6" si="7">IF(BG7="",NA(),BG7)</f>
        <v>2895.68</v>
      </c>
      <c r="BH6" s="21">
        <f t="shared" si="7"/>
        <v>2588.1799999999998</v>
      </c>
      <c r="BI6" s="21">
        <f t="shared" si="7"/>
        <v>2537.83</v>
      </c>
      <c r="BJ6" s="21">
        <f t="shared" si="7"/>
        <v>171.64</v>
      </c>
      <c r="BK6" s="21">
        <f t="shared" si="7"/>
        <v>966.33</v>
      </c>
      <c r="BL6" s="21">
        <f t="shared" si="7"/>
        <v>958.81</v>
      </c>
      <c r="BM6" s="21">
        <f t="shared" si="7"/>
        <v>1001.3</v>
      </c>
      <c r="BN6" s="21">
        <f t="shared" si="7"/>
        <v>1050.51</v>
      </c>
      <c r="BO6" s="21">
        <f t="shared" si="7"/>
        <v>1102.01</v>
      </c>
      <c r="BP6" s="20" t="str">
        <f>IF(BP7="","",IF(BP7="-","【-】","【"&amp;SUBSTITUTE(TEXT(BP7,"#,##0.00"),"-","△")&amp;"】"))</f>
        <v>【669.11】</v>
      </c>
      <c r="BQ6" s="21">
        <f>IF(BQ7="",NA(),BQ7)</f>
        <v>43.48</v>
      </c>
      <c r="BR6" s="21">
        <f t="shared" ref="BR6:BZ6" si="8">IF(BR7="",NA(),BR7)</f>
        <v>35.35</v>
      </c>
      <c r="BS6" s="21">
        <f t="shared" si="8"/>
        <v>37.08</v>
      </c>
      <c r="BT6" s="21">
        <f t="shared" si="8"/>
        <v>34.78</v>
      </c>
      <c r="BU6" s="21">
        <f t="shared" si="8"/>
        <v>67.650000000000006</v>
      </c>
      <c r="BV6" s="21">
        <f t="shared" si="8"/>
        <v>81.739999999999995</v>
      </c>
      <c r="BW6" s="21">
        <f t="shared" si="8"/>
        <v>82.88</v>
      </c>
      <c r="BX6" s="21">
        <f t="shared" si="8"/>
        <v>81.88</v>
      </c>
      <c r="BY6" s="21">
        <f t="shared" si="8"/>
        <v>82.65</v>
      </c>
      <c r="BZ6" s="21">
        <f t="shared" si="8"/>
        <v>82.55</v>
      </c>
      <c r="CA6" s="20" t="str">
        <f>IF(CA7="","",IF(CA7="-","【-】","【"&amp;SUBSTITUTE(TEXT(CA7,"#,##0.00"),"-","△")&amp;"】"))</f>
        <v>【99.73】</v>
      </c>
      <c r="CB6" s="21">
        <f>IF(CB7="",NA(),CB7)</f>
        <v>245.76</v>
      </c>
      <c r="CC6" s="21">
        <f t="shared" ref="CC6:CK6" si="9">IF(CC7="",NA(),CC7)</f>
        <v>299.44</v>
      </c>
      <c r="CD6" s="21">
        <f t="shared" si="9"/>
        <v>290.69</v>
      </c>
      <c r="CE6" s="21">
        <f t="shared" si="9"/>
        <v>310.8</v>
      </c>
      <c r="CF6" s="21">
        <f t="shared" si="9"/>
        <v>160.66999999999999</v>
      </c>
      <c r="CG6" s="21">
        <f t="shared" si="9"/>
        <v>194.31</v>
      </c>
      <c r="CH6" s="21">
        <f t="shared" si="9"/>
        <v>190.99</v>
      </c>
      <c r="CI6" s="21">
        <f t="shared" si="9"/>
        <v>187.55</v>
      </c>
      <c r="CJ6" s="21">
        <f t="shared" si="9"/>
        <v>186.3</v>
      </c>
      <c r="CK6" s="21">
        <f t="shared" si="9"/>
        <v>188.38</v>
      </c>
      <c r="CL6" s="20" t="str">
        <f>IF(CL7="","",IF(CL7="-","【-】","【"&amp;SUBSTITUTE(TEXT(CL7,"#,##0.00"),"-","△")&amp;"】"))</f>
        <v>【134.98】</v>
      </c>
      <c r="CM6" s="21">
        <f>IF(CM7="",NA(),CM7)</f>
        <v>63.25</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51.42</v>
      </c>
      <c r="CW6" s="20" t="str">
        <f>IF(CW7="","",IF(CW7="-","【-】","【"&amp;SUBSTITUTE(TEXT(CW7,"#,##0.00"),"-","△")&amp;"】"))</f>
        <v>【59.99】</v>
      </c>
      <c r="CX6" s="21">
        <f>IF(CX7="",NA(),CX7)</f>
        <v>81.459999999999994</v>
      </c>
      <c r="CY6" s="21">
        <f t="shared" ref="CY6:DG6" si="11">IF(CY7="",NA(),CY7)</f>
        <v>81.48</v>
      </c>
      <c r="CZ6" s="21">
        <f t="shared" si="11"/>
        <v>83.81</v>
      </c>
      <c r="DA6" s="21">
        <f t="shared" si="11"/>
        <v>84.02</v>
      </c>
      <c r="DB6" s="21">
        <f t="shared" si="11"/>
        <v>84.61</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15">
      <c r="A7" s="14"/>
      <c r="B7" s="23">
        <v>2021</v>
      </c>
      <c r="C7" s="23">
        <v>193461</v>
      </c>
      <c r="D7" s="23">
        <v>47</v>
      </c>
      <c r="E7" s="23">
        <v>17</v>
      </c>
      <c r="F7" s="23">
        <v>1</v>
      </c>
      <c r="G7" s="23">
        <v>0</v>
      </c>
      <c r="H7" s="23" t="s">
        <v>99</v>
      </c>
      <c r="I7" s="23" t="s">
        <v>100</v>
      </c>
      <c r="J7" s="23" t="s">
        <v>101</v>
      </c>
      <c r="K7" s="23" t="s">
        <v>102</v>
      </c>
      <c r="L7" s="23" t="s">
        <v>103</v>
      </c>
      <c r="M7" s="23" t="s">
        <v>104</v>
      </c>
      <c r="N7" s="24" t="s">
        <v>105</v>
      </c>
      <c r="O7" s="24" t="s">
        <v>106</v>
      </c>
      <c r="P7" s="24">
        <v>71.67</v>
      </c>
      <c r="Q7" s="24">
        <v>100</v>
      </c>
      <c r="R7" s="24">
        <v>1870</v>
      </c>
      <c r="S7" s="24">
        <v>15196</v>
      </c>
      <c r="T7" s="24">
        <v>75.180000000000007</v>
      </c>
      <c r="U7" s="24">
        <v>202.13</v>
      </c>
      <c r="V7" s="24">
        <v>10827</v>
      </c>
      <c r="W7" s="24">
        <v>4.21</v>
      </c>
      <c r="X7" s="24">
        <v>2571.73</v>
      </c>
      <c r="Y7" s="24">
        <v>60.21</v>
      </c>
      <c r="Z7" s="24">
        <v>64.709999999999994</v>
      </c>
      <c r="AA7" s="24">
        <v>64.27</v>
      </c>
      <c r="AB7" s="24">
        <v>60.46</v>
      </c>
      <c r="AC7" s="24">
        <v>56.5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2497.46</v>
      </c>
      <c r="BG7" s="24">
        <v>2895.68</v>
      </c>
      <c r="BH7" s="24">
        <v>2588.1799999999998</v>
      </c>
      <c r="BI7" s="24">
        <v>2537.83</v>
      </c>
      <c r="BJ7" s="24">
        <v>171.64</v>
      </c>
      <c r="BK7" s="24">
        <v>966.33</v>
      </c>
      <c r="BL7" s="24">
        <v>958.81</v>
      </c>
      <c r="BM7" s="24">
        <v>1001.3</v>
      </c>
      <c r="BN7" s="24">
        <v>1050.51</v>
      </c>
      <c r="BO7" s="24">
        <v>1102.01</v>
      </c>
      <c r="BP7" s="24">
        <v>669.11</v>
      </c>
      <c r="BQ7" s="24">
        <v>43.48</v>
      </c>
      <c r="BR7" s="24">
        <v>35.35</v>
      </c>
      <c r="BS7" s="24">
        <v>37.08</v>
      </c>
      <c r="BT7" s="24">
        <v>34.78</v>
      </c>
      <c r="BU7" s="24">
        <v>67.650000000000006</v>
      </c>
      <c r="BV7" s="24">
        <v>81.739999999999995</v>
      </c>
      <c r="BW7" s="24">
        <v>82.88</v>
      </c>
      <c r="BX7" s="24">
        <v>81.88</v>
      </c>
      <c r="BY7" s="24">
        <v>82.65</v>
      </c>
      <c r="BZ7" s="24">
        <v>82.55</v>
      </c>
      <c r="CA7" s="24">
        <v>99.73</v>
      </c>
      <c r="CB7" s="24">
        <v>245.76</v>
      </c>
      <c r="CC7" s="24">
        <v>299.44</v>
      </c>
      <c r="CD7" s="24">
        <v>290.69</v>
      </c>
      <c r="CE7" s="24">
        <v>310.8</v>
      </c>
      <c r="CF7" s="24">
        <v>160.66999999999999</v>
      </c>
      <c r="CG7" s="24">
        <v>194.31</v>
      </c>
      <c r="CH7" s="24">
        <v>190.99</v>
      </c>
      <c r="CI7" s="24">
        <v>187.55</v>
      </c>
      <c r="CJ7" s="24">
        <v>186.3</v>
      </c>
      <c r="CK7" s="24">
        <v>188.38</v>
      </c>
      <c r="CL7" s="24">
        <v>134.97999999999999</v>
      </c>
      <c r="CM7" s="24">
        <v>63.25</v>
      </c>
      <c r="CN7" s="24" t="s">
        <v>105</v>
      </c>
      <c r="CO7" s="24" t="s">
        <v>105</v>
      </c>
      <c r="CP7" s="24" t="s">
        <v>105</v>
      </c>
      <c r="CQ7" s="24" t="s">
        <v>105</v>
      </c>
      <c r="CR7" s="24">
        <v>53.5</v>
      </c>
      <c r="CS7" s="24">
        <v>52.58</v>
      </c>
      <c r="CT7" s="24">
        <v>50.94</v>
      </c>
      <c r="CU7" s="24">
        <v>50.53</v>
      </c>
      <c r="CV7" s="24">
        <v>51.42</v>
      </c>
      <c r="CW7" s="24">
        <v>59.99</v>
      </c>
      <c r="CX7" s="24">
        <v>81.459999999999994</v>
      </c>
      <c r="CY7" s="24">
        <v>81.48</v>
      </c>
      <c r="CZ7" s="24">
        <v>83.81</v>
      </c>
      <c r="DA7" s="24">
        <v>84.02</v>
      </c>
      <c r="DB7" s="24">
        <v>84.61</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0.15</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117</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2023-02-16T01:15:46Z</cp:lastPrinted>
  <dcterms:created xsi:type="dcterms:W3CDTF">2023-01-12T23:53:13Z</dcterms:created>
  <dcterms:modified xsi:type="dcterms:W3CDTF">2023-02-16T01:15:50Z</dcterms:modified>
  <cp:category/>
</cp:coreProperties>
</file>