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13中央市　△\"/>
    </mc:Choice>
  </mc:AlternateContent>
  <workbookProtection workbookAlgorithmName="SHA-512" workbookHashValue="fTvpqpA086wH7PScVBiOeDpyAPNru5fkXgALLoYFLB710yOqJlQBaxvaJCAo1QD3JxKZcO5/2UeLxSNE2njJPA==" workbookSaltValue="lBfXxzlu/BbPXv2zg5Twug==" workbookSpinCount="100000" lockStructure="1"/>
  <bookViews>
    <workbookView xWindow="0" yWindow="0" windowWidth="15012" windowHeight="949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<sst xmlns="http://schemas.openxmlformats.org/spreadsheetml/2006/main" count="228" uniqueCount="114">
  <si>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</si>
  <si>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</si>
  <si>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</si>
  <si>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</si>
  <si>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</si>
  <si>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</si>
  <si>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</si>
  <si>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</si>
  <si>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</si>
  <si>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</si>
  <si>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</si>
  <si>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</si>
  <si>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</si>
  <si>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</si>
  <si>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</si>
  <si>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</si>
  <si>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</si>
  <si>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</si>
  <si>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</si>
  <si>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</si>
  <si>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</si>
  <si>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</si>
  <si>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</si>
  <si>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</si>
  <si>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</si>
  <si>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</si>
  <si>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</si>
  <si>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</si>
  <si>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</si>
  <si>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</si>
  <si>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</si>
  <si>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</si>
  <si>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</si>
  <si>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</si>
  <si>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</si>
  <si>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</si>
  <si>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</si>
  <si>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</si>
  <si>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</si>
  <si>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</si>
  <si>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</si>
  <si>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</si>
  <si>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</si>
  <si>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</si>
  <si>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</si>
  <si>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</si>
  <si>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</si>
  <si>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</si>
  <si>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</si>
  <si>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</si>
  <si>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</si>
  <si>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</si>
  <si>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</si>
  <si>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</si>
  <si>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</si>
  <si>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</si>
  <si>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</si>
  <si>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</si>
  <si>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</si>
  <si>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</si>
  <si>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</si>
  <si>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</si>
  <si>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</si>
  <si>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</si>
  <si>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</si>
  <si>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</si>
  <si>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</si>
  <si>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</si>
  <si>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</si>
  <si>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</si>
  <si>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</si>
  <si>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</si>
  <si>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</si>
  <si>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</si>
  <si>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</si>
  <si>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</si>
  <si>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</si>
  <si>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</si>
  <si>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</si>
  <si>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</si>
  <si>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</si>
  <si>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</si>
  <si>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</si>
  <si>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</si>
  <si>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</si>
  <si>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</si>
  <si>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</si>
  <si>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</si>
  <si>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</si>
  <si>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</si>
  <si>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</si>
  <si>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</si>
  <si>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</si>
  <si>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</si>
  <si>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</si>
  <si>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</si>
  <si>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</si>
  <si>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</si>
  <si>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</si>
  <si>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</si>
  <si>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</si>
  <si>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</si>
  <si>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</si>
  <si>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</si>
  <si>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</si>
  <si>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</si>
  <si>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</si>
  <si>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</si>
  <si>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</si>
  <si>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</si>
  <si>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</si>
  <si>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27～28年度に実施をした基幹配水場の更新工事や、毎年度継続的かつ積極的に投資している管路の耐震化工事については、企業債を財源とし実施をしているため、企業債残高が増えている。管路更新工事を実施することにより漏水量が減少し有収水量は増えるが、水道水の安全性確保のために排水作業を多く実施しているため、有収率は横ばい傾向となっている。しかしながら、現況では料金回収率は100％を超える指標を示しており、また、経常収支比率についても100％を超える結果となっている。
　節水機器の普及等により給水水量が伸びないながらも、計画的な料金改定の実施により、給水収益は横ばいという結果ではあるが、今後、リバーサイド配水場更新工事に伴う企業債残高及び減価償却費の増加に伴い、事業経営が圧迫される見込みである。</t>
    <rPh sb="16" eb="18">
      <t>キカン</t>
    </rPh>
    <rPh sb="36" eb="39">
      <t>セッキョクテキ</t>
    </rPh>
    <rPh sb="40" eb="42">
      <t>トウシ</t>
    </rPh>
    <rPh sb="123" eb="126">
      <t>スイドウスイ</t>
    </rPh>
    <rPh sb="127" eb="130">
      <t>アンゼンセイ</t>
    </rPh>
    <rPh sb="130" eb="132">
      <t>カクホ</t>
    </rPh>
    <rPh sb="141" eb="142">
      <t>オオ</t>
    </rPh>
    <rPh sb="156" eb="157">
      <t>ヨコ</t>
    </rPh>
    <rPh sb="159" eb="161">
      <t>ケイコウ</t>
    </rPh>
    <rPh sb="175" eb="177">
      <t>ゲンキョウ</t>
    </rPh>
    <rPh sb="342" eb="344">
      <t>ミコ</t>
    </rPh>
    <phoneticPr fontId="4"/>
  </si>
  <si>
    <t xml:space="preserve"> 未だ経年劣化した配水管及び施設が存在する。安定した配水を継続的かつ安定的に行い、また災害に強い水道にするためにも、長寿命化を意識しつつ積極的に更新工事を実施していく必要がある。しかし、企業債残高の増加や施設更新に伴う減価償却費の増加については、事業運営を圧迫する要因となるため、長期計画を立て、効率的な投資を行っていく必要がある。
　持続しつづける水道事業であるためにも、適正な料金改定を行っていく必要がある。</t>
    <rPh sb="34" eb="36">
      <t>アンテイ</t>
    </rPh>
    <rPh sb="36" eb="37">
      <t>テキ</t>
    </rPh>
    <rPh sb="140" eb="144">
      <t>チョウキケイカク</t>
    </rPh>
    <rPh sb="145" eb="146">
      <t>タ</t>
    </rPh>
    <rPh sb="148" eb="151">
      <t>コウリツテキ</t>
    </rPh>
    <rPh sb="152" eb="154">
      <t>トウシ</t>
    </rPh>
    <rPh sb="155" eb="156">
      <t>オコナ</t>
    </rPh>
    <rPh sb="160" eb="162">
      <t>ヒツヨウ</t>
    </rPh>
    <phoneticPr fontId="4"/>
  </si>
  <si>
    <t xml:space="preserve"> 老朽化が進行し、継続的に安定した配水の実施について懸念していた基幹施設である布施配水場は、平成27～28年度に無事工事の完成を迎えている。しかし、昭和55年供用しているリバーサイド配水場の老朽化が著しく進んでおり、安定した配水のためにも施設更新工事が必要である。そのため、令和4年度から設計業務を進めており、令和8年度の更新完了を目標としている。
　管路については、石綿セメント管の残存は無いが、経年劣化したＶＰ管が多く残存しており、漏水も見受けられる。また、現在まで積極的に老朽水道管の更新及び耐震化を行ってきた。今後についても、有収率及び耐震化率の向上のためにも継続的な布設替工事が必要である。</t>
    <rPh sb="32" eb="34">
      <t>キカン</t>
    </rPh>
    <rPh sb="34" eb="36">
      <t>シセツ</t>
    </rPh>
    <rPh sb="137" eb="139">
      <t>レイワ</t>
    </rPh>
    <rPh sb="140" eb="142">
      <t>ネンド</t>
    </rPh>
    <rPh sb="144" eb="148">
      <t>セッケイギョウム</t>
    </rPh>
    <rPh sb="149" eb="150">
      <t>スス</t>
    </rPh>
    <rPh sb="155" eb="157">
      <t>レイワ</t>
    </rPh>
    <rPh sb="158" eb="160">
      <t>ネンド</t>
    </rPh>
    <rPh sb="161" eb="163">
      <t>コウシン</t>
    </rPh>
    <rPh sb="163" eb="165">
      <t>カンリョウ</t>
    </rPh>
    <rPh sb="166" eb="168">
      <t>モクヒョウ</t>
    </rPh>
    <rPh sb="231" eb="233">
      <t>ゲンザイ</t>
    </rPh>
    <rPh sb="235" eb="238">
      <t>セッキョクテキ</t>
    </rPh>
    <rPh sb="239" eb="241">
      <t>ロウキュウ</t>
    </rPh>
    <rPh sb="241" eb="244">
      <t>スイドウカン</t>
    </rPh>
    <rPh sb="245" eb="247">
      <t>コウシン</t>
    </rPh>
    <rPh sb="247" eb="248">
      <t>オヨ</t>
    </rPh>
    <rPh sb="249" eb="252">
      <t>タイシンカ</t>
    </rPh>
    <rPh sb="253" eb="254">
      <t>オコナ</t>
    </rPh>
    <rPh sb="275" eb="276">
      <t>リツ</t>
    </rPh>
    <rPh sb="277" eb="279">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</si>
</sst>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1.56</c:v>
                </c:pt>
                <c:pt idx="1">
                  <c:v>1.82</c:v>
                </c:pt>
                <c:pt idx="2">
                  <c:v>1.61</c:v>
                </c:pt>
                <c:pt idx="3">
                  <c:v>1.44</c:v>
                </c:pt>
                <c:pt idx="4">
                  <c:v>1.46</c:v>
                </c:pt>
              </c:numCache>
            </c:numRef>
          </c:val>
          <c:extLst>
            <c:ext xmlns:c16="http://schemas.microsoft.com/office/drawing/2014/chart" uri="{C3380CC4-5D6E-409C-BE32-E72D297353CC}">
              <c16:uniqueId val="{00000000-9DDF-4F5D-A9C1-76CD63FF31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DDF-4F5D-A9C1-76CD63FF31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49.2</c:v>
                </c:pt>
                <c:pt idx="1">
                  <c:v>50.86</c:v>
                </c:pt>
                <c:pt idx="2">
                  <c:v>56.42</c:v>
                </c:pt>
                <c:pt idx="3">
                  <c:v>58.82</c:v>
                </c:pt>
                <c:pt idx="4">
                  <c:v>57.85</c:v>
                </c:pt>
              </c:numCache>
            </c:numRef>
          </c:val>
          <c:extLst>
            <c:ext xmlns:c16="http://schemas.microsoft.com/office/drawing/2014/chart" uri="{C3380CC4-5D6E-409C-BE32-E72D297353CC}">
              <c16:uniqueId val="{00000000-5BC1-4EB8-8BE0-D9E940AAFD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BC1-4EB8-8BE0-D9E940AAFD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88.35</c:v>
                </c:pt>
                <c:pt idx="1">
                  <c:v>85.62</c:v>
                </c:pt>
                <c:pt idx="2">
                  <c:v>81.62</c:v>
                </c:pt>
                <c:pt idx="3">
                  <c:v>81.849999999999994</c:v>
                </c:pt>
                <c:pt idx="4">
                  <c:v>82.05</c:v>
                </c:pt>
              </c:numCache>
            </c:numRef>
          </c:val>
          <c:extLst>
            <c:ext xmlns:c16="http://schemas.microsoft.com/office/drawing/2014/chart" uri="{C3380CC4-5D6E-409C-BE32-E72D297353CC}">
              <c16:uniqueId val="{00000000-1DA8-45F7-87A2-FA29C691B4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1DA8-45F7-87A2-FA29C691B4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104.74</c:v>
                </c:pt>
                <c:pt idx="1">
                  <c:v>108.47</c:v>
                </c:pt>
                <c:pt idx="2">
                  <c:v>111.59</c:v>
                </c:pt>
                <c:pt idx="3">
                  <c:v>111.49</c:v>
                </c:pt>
                <c:pt idx="4">
                  <c:v>113.44</c:v>
                </c:pt>
              </c:numCache>
            </c:numRef>
          </c:val>
          <c:extLst>
            <c:ext xmlns:c16="http://schemas.microsoft.com/office/drawing/2014/chart" uri="{C3380CC4-5D6E-409C-BE32-E72D297353CC}">
              <c16:uniqueId val="{00000000-36AE-4636-B623-A8A07BACF8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6AE-4636-B623-A8A07BACF8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38.340000000000003</c:v>
                </c:pt>
                <c:pt idx="1">
                  <c:v>39.58</c:v>
                </c:pt>
                <c:pt idx="2">
                  <c:v>40.28</c:v>
                </c:pt>
                <c:pt idx="3">
                  <c:v>41.69</c:v>
                </c:pt>
                <c:pt idx="4">
                  <c:v>42.53</c:v>
                </c:pt>
              </c:numCache>
            </c:numRef>
          </c:val>
          <c:extLst>
            <c:ext xmlns:c16="http://schemas.microsoft.com/office/drawing/2014/chart" uri="{C3380CC4-5D6E-409C-BE32-E72D297353CC}">
              <c16:uniqueId val="{00000000-0B1E-4D68-AF0B-22C9084793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B1E-4D68-AF0B-22C9084793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ED-429E-A1DA-84EE0772B6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6ED-429E-A1DA-84EE0772B6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87-46A3-8B34-974E75966B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CE87-46A3-8B34-974E75966B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486.43</c:v>
                </c:pt>
                <c:pt idx="1">
                  <c:v>475.15</c:v>
                </c:pt>
                <c:pt idx="2">
                  <c:v>531.77</c:v>
                </c:pt>
                <c:pt idx="3">
                  <c:v>295.36</c:v>
                </c:pt>
                <c:pt idx="4">
                  <c:v>260.8</c:v>
                </c:pt>
              </c:numCache>
            </c:numRef>
          </c:val>
          <c:extLst>
            <c:ext xmlns:c16="http://schemas.microsoft.com/office/drawing/2014/chart" uri="{C3380CC4-5D6E-409C-BE32-E72D297353CC}">
              <c16:uniqueId val="{00000000-0B7C-452D-ADA9-2AFE9292F6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B7C-452D-ADA9-2AFE9292F6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1050.8399999999999</c:v>
                </c:pt>
                <c:pt idx="1">
                  <c:v>1029.45</c:v>
                </c:pt>
                <c:pt idx="2">
                  <c:v>1088.68</c:v>
                </c:pt>
                <c:pt idx="3">
                  <c:v>1056.06</c:v>
                </c:pt>
                <c:pt idx="4">
                  <c:v>1063.23</c:v>
                </c:pt>
              </c:numCache>
            </c:numRef>
          </c:val>
          <c:extLst>
            <c:ext xmlns:c16="http://schemas.microsoft.com/office/drawing/2014/chart" uri="{C3380CC4-5D6E-409C-BE32-E72D297353CC}">
              <c16:uniqueId val="{00000000-8A46-43C0-89E0-FE3F99DB51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A46-43C0-89E0-FE3F99DB51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95.83</c:v>
                </c:pt>
                <c:pt idx="1">
                  <c:v>98.94</c:v>
                </c:pt>
                <c:pt idx="2">
                  <c:v>101.58</c:v>
                </c:pt>
                <c:pt idx="3">
                  <c:v>102.34</c:v>
                </c:pt>
                <c:pt idx="4">
                  <c:v>102.23</c:v>
                </c:pt>
              </c:numCache>
            </c:numRef>
          </c:val>
          <c:extLst>
            <c:ext xmlns:c16="http://schemas.microsoft.com/office/drawing/2014/chart" uri="{C3380CC4-5D6E-409C-BE32-E72D297353CC}">
              <c16:uniqueId val="{00000000-6027-4F12-84BA-909FFBDE56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6027-4F12-84BA-909FFBDE56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136.82</c:v>
                </c:pt>
                <c:pt idx="1">
                  <c:v>135.82</c:v>
                </c:pt>
                <c:pt idx="2">
                  <c:v>130.88</c:v>
                </c:pt>
                <c:pt idx="3">
                  <c:v>128.74</c:v>
                </c:pt>
                <c:pt idx="4">
                  <c:v>129.16</c:v>
                </c:pt>
              </c:numCache>
            </c:numRef>
          </c:val>
          <c:extLst>
            <c:ext xmlns:c16="http://schemas.microsoft.com/office/drawing/2014/chart" uri="{C3380CC4-5D6E-409C-BE32-E72D297353CC}">
              <c16:uniqueId val="{00000000-F01B-4878-A415-78F52147CB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01B-4878-A415-78F52147CB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山梨県　中央市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60">
        <f>データ!$R$6</f>
        <v>30766</v>
      </c>
      <c r="AM8" s="60"/>
      <c r="AN8" s="60"/>
      <c r="AO8" s="60"/>
      <c r="AP8" s="60"/>
      <c r="AQ8" s="60"/>
      <c r="AR8" s="60"/>
      <c r="AS8" s="60"/>
      <c r="AT8" s="37">
        <f>データ!$S$6</f>
        <v>31.69</v>
      </c>
      <c r="AU8" s="38"/>
      <c r="AV8" s="38"/>
      <c r="AW8" s="38"/>
      <c r="AX8" s="38"/>
      <c r="AY8" s="38"/>
      <c r="AZ8" s="38"/>
      <c r="BA8" s="38"/>
      <c r="BB8" s="49">
        <f>データ!$T$6</f>
        <v>970.84</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2">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2">
      <c r="A10" s="2"/>
      <c r="B10" s="37" t="str">
        <f>データ!$N$6</f>
        <v>-</v>
      </c>
      <c r="C10" s="38"/>
      <c r="D10" s="38"/>
      <c r="E10" s="38"/>
      <c r="F10" s="38"/>
      <c r="G10" s="38"/>
      <c r="H10" s="38"/>
      <c r="I10" s="37">
        <f>データ!$O$6</f>
        <v>38.409999999999997</v>
      </c>
      <c r="J10" s="38"/>
      <c r="K10" s="38"/>
      <c r="L10" s="38"/>
      <c r="M10" s="38"/>
      <c r="N10" s="38"/>
      <c r="O10" s="59"/>
      <c r="P10" s="49">
        <f>データ!$P$6</f>
        <v>100</v>
      </c>
      <c r="Q10" s="49"/>
      <c r="R10" s="49"/>
      <c r="S10" s="49"/>
      <c r="T10" s="49"/>
      <c r="U10" s="49"/>
      <c r="V10" s="49"/>
      <c r="W10" s="60">
        <f>データ!$Q$6</f>
        <v>2313</v>
      </c>
      <c r="X10" s="60"/>
      <c r="Y10" s="60"/>
      <c r="Z10" s="60"/>
      <c r="AA10" s="60"/>
      <c r="AB10" s="60"/>
      <c r="AC10" s="60"/>
      <c r="AD10" s="2"/>
      <c r="AE10" s="2"/>
      <c r="AF10" s="2"/>
      <c r="AG10" s="2"/>
      <c r="AH10" s="2"/>
      <c r="AI10" s="2"/>
      <c r="AJ10" s="2"/>
      <c r="AK10" s="2"/>
      <c r="AL10" s="60">
        <f>データ!$U$6</f>
        <v>16564</v>
      </c>
      <c r="AM10" s="60"/>
      <c r="AN10" s="60"/>
      <c r="AO10" s="60"/>
      <c r="AP10" s="60"/>
      <c r="AQ10" s="60"/>
      <c r="AR10" s="60"/>
      <c r="AS10" s="60"/>
      <c r="AT10" s="37">
        <f>データ!$V$6</f>
        <v>7.7</v>
      </c>
      <c r="AU10" s="38"/>
      <c r="AV10" s="38"/>
      <c r="AW10" s="38"/>
      <c r="AX10" s="38"/>
      <c r="AY10" s="38"/>
      <c r="AZ10" s="38"/>
      <c r="BA10" s="38"/>
      <c r="BB10" s="49">
        <f>データ!$W$6</f>
        <v>2151.17</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5vhM1rgFDR9kwBWkM5CpYN6eJnN4HvDA/EVjWu2mLLfiPnr4cRoIOJNmYh4DerYziBik2WUHDeFPlOP4FBB2Q==" saltValue="ZW8AwEsoUJjrMbCLaBZT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192147</v>
      </c>
      <c r="D6" s="20">
        <f t="shared" si="3"/>
        <v>46</v>
      </c>
      <c r="E6" s="20">
        <f t="shared" si="3"/>
        <v>1</v>
      </c>
      <c r="F6" s="20">
        <f t="shared" si="3"/>
        <v>0</v>
      </c>
      <c r="G6" s="20">
        <f t="shared" si="3"/>
        <v>1</v>
      </c>
      <c r="H6" s="20" t="str">
        <f t="shared" si="3"/>
        <v>山梨県　中央市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38.409999999999997</v>
      </c>
      <c r="P6" s="21">
        <f t="shared" si="3"/>
        <v>100</v>
      </c>
      <c r="Q6" s="21">
        <f t="shared" si="3"/>
        <v>2313</v>
      </c>
      <c r="R6" s="21">
        <f t="shared" si="3"/>
        <v>30766</v>
      </c>
      <c r="S6" s="21">
        <f t="shared" si="3"/>
        <v>31.69</v>
      </c>
      <c r="T6" s="21">
        <f t="shared" si="3"/>
        <v>970.84</v>
      </c>
      <c r="U6" s="21">
        <f t="shared" si="3"/>
        <v>16564</v>
      </c>
      <c r="V6" s="21">
        <f t="shared" si="3"/>
        <v>7.7</v>
      </c>
      <c r="W6" s="21">
        <f t="shared" si="3"/>
        <v>2151.17</v>
      </c>
      <c r="X6" s="22">
        <f>IF(X7="",NA(),X7)</f>
        <v>104.74</v>
      </c>
      <c r="Y6" s="22">
        <f t="shared" ref="Y6:AG6" si="4">IF(Y7="",NA(),Y7)</f>
        <v>108.47</v>
      </c>
      <c r="Z6" s="22">
        <f t="shared" si="4"/>
        <v>111.59</v>
      </c>
      <c r="AA6" s="22">
        <f t="shared" si="4"/>
        <v>111.49</v>
      </c>
      <c r="AB6" s="22">
        <f t="shared" si="4"/>
        <v>113.44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486.43</v>
      </c>
      <c r="AU6" s="22">
        <f t="shared" ref="AU6:BC6" si="6">IF(AU7="",NA(),AU7)</f>
        <v>475.15</v>
      </c>
      <c r="AV6" s="22">
        <f t="shared" si="6"/>
        <v>531.77</v>
      </c>
      <c r="AW6" s="22">
        <f t="shared" si="6"/>
        <v>295.36</v>
      </c>
      <c r="AX6" s="22">
        <f t="shared" si="6"/>
        <v>260.8</v>
      </c>
      <c r="AY6" s="22">
        <f t="shared" si="6"/>
        <v>359.47</v>
      </c>
      <c r="AZ6" s="22">
        <f t="shared" si="6"/>
        <v>369.69</v>
      </c>
      <c r="BA6" s="22">
        <f t="shared" si="6"/>
        <v>379.08</v>
      </c>
      <c r="BB6" s="22">
        <f t="shared" si="6"/>
        <v>367.55</v>
      </c>
      <c r="BC6" s="22">
        <f t="shared" si="6"/>
        <v>378.56</v>
      </c>
      <c r="BD6" s="21" t="str">
        <f>IF(BD7="","",IF(BD7="-","【-】","【"&amp;SUBSTITUTE(TEXT(BD7,"#,##0.00"),"-","△")&amp;"】"))</f>
        <v>【261.51】</v>
      </c>
      <c r="BE6" s="22">
        <f>IF(BE7="",NA(),BE7)</f>
        <v>1050.8399999999999</v>
      </c>
      <c r="BF6" s="22">
        <f t="shared" ref="BF6:BN6" si="7">IF(BF7="",NA(),BF7)</f>
        <v>1029.45</v>
      </c>
      <c r="BG6" s="22">
        <f t="shared" si="7"/>
        <v>1088.68</v>
      </c>
      <c r="BH6" s="22">
        <f t="shared" si="7"/>
        <v>1056.06</v>
      </c>
      <c r="BI6" s="22">
        <f t="shared" si="7"/>
        <v>1063.23</v>
      </c>
      <c r="BJ6" s="22">
        <f t="shared" si="7"/>
        <v>401.79</v>
      </c>
      <c r="BK6" s="22">
        <f t="shared" si="7"/>
        <v>402.99</v>
      </c>
      <c r="BL6" s="22">
        <f t="shared" si="7"/>
        <v>398.98</v>
      </c>
      <c r="BM6" s="22">
        <f t="shared" si="7"/>
        <v>418.68</v>
      </c>
      <c r="BN6" s="22">
        <f t="shared" si="7"/>
        <v>395.68</v>
      </c>
      <c r="BO6" s="21" t="str">
        <f>IF(BO7="","",IF(BO7="-","【-】","【"&amp;SUBSTITUTE(TEXT(BO7,"#,##0.00"),"-","△")&amp;"】"))</f>
        <v>【265.16】</v>
      </c>
      <c r="BP6" s="22">
        <f>IF(BP7="",NA(),BP7)</f>
        <v>95.83</v>
      </c>
      <c r="BQ6" s="22">
        <f t="shared" ref="BQ6:BY6" si="8">IF(BQ7="",NA(),BQ7)</f>
        <v>98.94</v>
      </c>
      <c r="BR6" s="22">
        <f t="shared" si="8"/>
        <v>101.58</v>
      </c>
      <c r="BS6" s="22">
        <f t="shared" si="8"/>
        <v>102.34</v>
      </c>
      <c r="BT6" s="22">
        <f t="shared" si="8"/>
        <v>102.23</v>
      </c>
      <c r="BU6" s="22">
        <f t="shared" si="8"/>
        <v>100.12</v>
      </c>
      <c r="BV6" s="22">
        <f t="shared" si="8"/>
        <v>98.66</v>
      </c>
      <c r="BW6" s="22">
        <f t="shared" si="8"/>
        <v>98.64</v>
      </c>
      <c r="BX6" s="22">
        <f t="shared" si="8"/>
        <v>94.78</v>
      </c>
      <c r="BY6" s="22">
        <f t="shared" si="8"/>
        <v>97.59</v>
      </c>
      <c r="BZ6" s="21" t="str">
        <f>IF(BZ7="","",IF(BZ7="-","【-】","【"&amp;SUBSTITUTE(TEXT(BZ7,"#,##0.00"),"-","△")&amp;"】"))</f>
        <v>【102.35】</v>
      </c>
      <c r="CA6" s="22">
        <f>IF(CA7="",NA(),CA7)</f>
        <v>136.82</v>
      </c>
      <c r="CB6" s="22">
        <f t="shared" ref="CB6:CJ6" si="9">IF(CB7="",NA(),CB7)</f>
        <v>135.82</v>
      </c>
      <c r="CC6" s="22">
        <f t="shared" si="9"/>
        <v>130.88</v>
      </c>
      <c r="CD6" s="22">
        <f t="shared" si="9"/>
        <v>128.74</v>
      </c>
      <c r="CE6" s="22">
        <f t="shared" si="9"/>
        <v>129.16</v>
      </c>
      <c r="CF6" s="22">
        <f t="shared" si="9"/>
        <v>174.97</v>
      </c>
      <c r="CG6" s="22">
        <f t="shared" si="9"/>
        <v>178.59</v>
      </c>
      <c r="CH6" s="22">
        <f t="shared" si="9"/>
        <v>178.92</v>
      </c>
      <c r="CI6" s="22">
        <f t="shared" si="9"/>
        <v>181.3</v>
      </c>
      <c r="CJ6" s="22">
        <f t="shared" si="9"/>
        <v>181.71</v>
      </c>
      <c r="CK6" s="21" t="str">
        <f>IF(CK7="","",IF(CK7="-","【-】","【"&amp;SUBSTITUTE(TEXT(CK7,"#,##0.00"),"-","△")&amp;"】"))</f>
        <v>【167.74】</v>
      </c>
      <c r="CL6" s="22">
        <f>IF(CL7="",NA(),CL7)</f>
        <v>49.2</v>
      </c>
      <c r="CM6" s="22">
        <f t="shared" ref="CM6:CU6" si="10">IF(CM7="",NA(),CM7)</f>
        <v>50.86</v>
      </c>
      <c r="CN6" s="22">
        <f t="shared" si="10"/>
        <v>56.42</v>
      </c>
      <c r="CO6" s="22">
        <f t="shared" si="10"/>
        <v>58.82</v>
      </c>
      <c r="CP6" s="22">
        <f t="shared" si="10"/>
        <v>57.85</v>
      </c>
      <c r="CQ6" s="22">
        <f t="shared" si="10"/>
        <v>55.63</v>
      </c>
      <c r="CR6" s="22">
        <f t="shared" si="10"/>
        <v>55.03</v>
      </c>
      <c r="CS6" s="22">
        <f t="shared" si="10"/>
        <v>55.14</v>
      </c>
      <c r="CT6" s="22">
        <f t="shared" si="10"/>
        <v>55.89</v>
      </c>
      <c r="CU6" s="22">
        <f t="shared" si="10"/>
        <v>55.72</v>
      </c>
      <c r="CV6" s="21" t="str">
        <f>IF(CV7="","",IF(CV7="-","【-】","【"&amp;SUBSTITUTE(TEXT(CV7,"#,##0.00"),"-","△")&amp;"】"))</f>
        <v>【60.29】</v>
      </c>
      <c r="CW6" s="22">
        <f>IF(CW7="",NA(),CW7)</f>
        <v>88.35</v>
      </c>
      <c r="CX6" s="22">
        <f t="shared" ref="CX6:DF6" si="11">IF(CX7="",NA(),CX7)</f>
        <v>85.62</v>
      </c>
      <c r="CY6" s="22">
        <f t="shared" si="11"/>
        <v>81.62</v>
      </c>
      <c r="CZ6" s="22">
        <f t="shared" si="11"/>
        <v>81.849999999999994</v>
      </c>
      <c r="DA6" s="22">
        <f t="shared" si="11"/>
        <v>82.05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38.340000000000003</v>
      </c>
      <c r="DI6" s="22">
        <f t="shared" ref="DI6:DQ6" si="12">IF(DI7="",NA(),DI7)</f>
        <v>39.58</v>
      </c>
      <c r="DJ6" s="22">
        <f t="shared" si="12"/>
        <v>40.28</v>
      </c>
      <c r="DK6" s="22">
        <f t="shared" si="12"/>
        <v>41.69</v>
      </c>
      <c r="DL6" s="22">
        <f t="shared" si="12"/>
        <v>42.53</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1">
        <f t="shared" si="13"/>
        <v>0</v>
      </c>
      <c r="DX6" s="22">
        <f t="shared" si="13"/>
        <v>13.39</v>
      </c>
      <c r="DY6" s="22">
        <f t="shared" si="13"/>
        <v>14.85</v>
      </c>
      <c r="DZ6" s="22">
        <f t="shared" si="13"/>
        <v>16.88</v>
      </c>
      <c r="EA6" s="22">
        <f t="shared" si="13"/>
        <v>18.28</v>
      </c>
      <c r="EB6" s="22">
        <f t="shared" si="13"/>
        <v>19.61</v>
      </c>
      <c r="EC6" s="21" t="str">
        <f>IF(EC7="","",IF(EC7="-","【-】","【"&amp;SUBSTITUTE(TEXT(EC7,"#,##0.00"),"-","△")&amp;"】"))</f>
        <v>【22.30】</v>
      </c>
      <c r="ED6" s="22">
        <f>IF(ED7="",NA(),ED7)</f>
        <v>1.56</v>
      </c>
      <c r="EE6" s="22">
        <f t="shared" ref="EE6:EM6" si="14">IF(EE7="",NA(),EE7)</f>
        <v>1.82</v>
      </c>
      <c r="EF6" s="22">
        <f t="shared" si="14"/>
        <v>1.61</v>
      </c>
      <c r="EG6" s="22">
        <f t="shared" si="14"/>
        <v>1.44</v>
      </c>
      <c r="EH6" s="22">
        <f t="shared" si="14"/>
        <v>1.46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192147</v>
      </c>
      <c r="D7" s="24">
        <v>46</v>
      </c>
      <c r="E7" s="24">
        <v>1</v>
      </c>
      <c r="F7" s="24">
        <v>0</v>
      </c>
      <c r="G7" s="24">
        <v>1</v>
      </c>
      <c r="H7" s="24" t="s">
        <v>93</v>
      </c>
      <c r="I7" s="24" t="s">
        <v>94</v>
      </c>
      <c r="J7" s="24" t="s">
        <v>95</v>
      </c>
      <c r="K7" s="24" t="s">
        <v>96</v>
      </c>
      <c r="L7" s="24" t="s">
        <v>97</v>
      </c>
      <c r="M7" s="24" t="s">
        <v>98</v>
      </c>
      <c r="N7" s="25" t="s">
        <v>99</v>
      </c>
      <c r="O7" s="25">
        <v>38.409999999999997</v>
      </c>
      <c r="P7" s="25">
        <v>100</v>
      </c>
      <c r="Q7" s="25">
        <v>2313</v>
      </c>
      <c r="R7" s="25">
        <v>30766</v>
      </c>
      <c r="S7" s="25">
        <v>31.69</v>
      </c>
      <c r="T7" s="25">
        <v>970.84</v>
      </c>
      <c r="U7" s="25">
        <v>16564</v>
      </c>
      <c r="V7" s="25">
        <v>7.7</v>
      </c>
      <c r="W7" s="25">
        <v>2151.17</v>
      </c>
      <c r="X7" s="25">
        <v>104.74</v>
      </c>
      <c r="Y7" s="25">
        <v>108.47</v>
      </c>
      <c r="Z7" s="25">
        <v>111.59</v>
      </c>
      <c r="AA7" s="25">
        <v>111.49</v>
      </c>
      <c r="AB7" s="25">
        <v>113.44</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486.43</v>
      </c>
      <c r="AU7" s="25">
        <v>475.15</v>
      </c>
      <c r="AV7" s="25">
        <v>531.77</v>
      </c>
      <c r="AW7" s="25">
        <v>295.36</v>
      </c>
      <c r="AX7" s="25">
        <v>260.8</v>
      </c>
      <c r="AY7" s="25">
        <v>359.47</v>
      </c>
      <c r="AZ7" s="25">
        <v>369.69</v>
      </c>
      <c r="BA7" s="25">
        <v>379.08</v>
      </c>
      <c r="BB7" s="25">
        <v>367.55</v>
      </c>
      <c r="BC7" s="25">
        <v>378.56</v>
      </c>
      <c r="BD7" s="25">
        <v>261.51</v>
      </c>
      <c r="BE7" s="25">
        <v>1050.8399999999999</v>
      </c>
      <c r="BF7" s="25">
        <v>1029.45</v>
      </c>
      <c r="BG7" s="25">
        <v>1088.68</v>
      </c>
      <c r="BH7" s="25">
        <v>1056.06</v>
      </c>
      <c r="BI7" s="25">
        <v>1063.23</v>
      </c>
      <c r="BJ7" s="25">
        <v>401.79</v>
      </c>
      <c r="BK7" s="25">
        <v>402.99</v>
      </c>
      <c r="BL7" s="25">
        <v>398.98</v>
      </c>
      <c r="BM7" s="25">
        <v>418.68</v>
      </c>
      <c r="BN7" s="25">
        <v>395.68</v>
      </c>
      <c r="BO7" s="25">
        <v>265.16000000000003</v>
      </c>
      <c r="BP7" s="25">
        <v>95.83</v>
      </c>
      <c r="BQ7" s="25">
        <v>98.94</v>
      </c>
      <c r="BR7" s="25">
        <v>101.58</v>
      </c>
      <c r="BS7" s="25">
        <v>102.34</v>
      </c>
      <c r="BT7" s="25">
        <v>102.23</v>
      </c>
      <c r="BU7" s="25">
        <v>100.12</v>
      </c>
      <c r="BV7" s="25">
        <v>98.66</v>
      </c>
      <c r="BW7" s="25">
        <v>98.64</v>
      </c>
      <c r="BX7" s="25">
        <v>94.78</v>
      </c>
      <c r="BY7" s="25">
        <v>97.59</v>
      </c>
      <c r="BZ7" s="25">
        <v>102.35</v>
      </c>
      <c r="CA7" s="25">
        <v>136.82</v>
      </c>
      <c r="CB7" s="25">
        <v>135.82</v>
      </c>
      <c r="CC7" s="25">
        <v>130.88</v>
      </c>
      <c r="CD7" s="25">
        <v>128.74</v>
      </c>
      <c r="CE7" s="25">
        <v>129.16</v>
      </c>
      <c r="CF7" s="25">
        <v>174.97</v>
      </c>
      <c r="CG7" s="25">
        <v>178.59</v>
      </c>
      <c r="CH7" s="25">
        <v>178.92</v>
      </c>
      <c r="CI7" s="25">
        <v>181.3</v>
      </c>
      <c r="CJ7" s="25">
        <v>181.71</v>
      </c>
      <c r="CK7" s="25">
        <v>167.74</v>
      </c>
      <c r="CL7" s="25">
        <v>49.2</v>
      </c>
      <c r="CM7" s="25">
        <v>50.86</v>
      </c>
      <c r="CN7" s="25">
        <v>56.42</v>
      </c>
      <c r="CO7" s="25">
        <v>58.82</v>
      </c>
      <c r="CP7" s="25">
        <v>57.85</v>
      </c>
      <c r="CQ7" s="25">
        <v>55.63</v>
      </c>
      <c r="CR7" s="25">
        <v>55.03</v>
      </c>
      <c r="CS7" s="25">
        <v>55.14</v>
      </c>
      <c r="CT7" s="25">
        <v>55.89</v>
      </c>
      <c r="CU7" s="25">
        <v>55.72</v>
      </c>
      <c r="CV7" s="25">
        <v>60.29</v>
      </c>
      <c r="CW7" s="25">
        <v>88.35</v>
      </c>
      <c r="CX7" s="25">
        <v>85.62</v>
      </c>
      <c r="CY7" s="25">
        <v>81.62</v>
      </c>
      <c r="CZ7" s="25">
        <v>81.849999999999994</v>
      </c>
      <c r="DA7" s="25">
        <v>82.05</v>
      </c>
      <c r="DB7" s="25">
        <v>82.04</v>
      </c>
      <c r="DC7" s="25">
        <v>81.900000000000006</v>
      </c>
      <c r="DD7" s="25">
        <v>81.39</v>
      </c>
      <c r="DE7" s="25">
        <v>81.27</v>
      </c>
      <c r="DF7" s="25">
        <v>81.260000000000005</v>
      </c>
      <c r="DG7" s="25">
        <v>90.12</v>
      </c>
      <c r="DH7" s="25">
        <v>38.340000000000003</v>
      </c>
      <c r="DI7" s="25">
        <v>39.58</v>
      </c>
      <c r="DJ7" s="25">
        <v>40.28</v>
      </c>
      <c r="DK7" s="25">
        <v>41.69</v>
      </c>
      <c r="DL7" s="25">
        <v>42.53</v>
      </c>
      <c r="DM7" s="25">
        <v>48.05</v>
      </c>
      <c r="DN7" s="25">
        <v>48.87</v>
      </c>
      <c r="DO7" s="25">
        <v>49.92</v>
      </c>
      <c r="DP7" s="25">
        <v>50.63</v>
      </c>
      <c r="DQ7" s="25">
        <v>51.29</v>
      </c>
      <c r="DR7" s="25">
        <v>50.88</v>
      </c>
      <c r="DS7" s="25">
        <v>0</v>
      </c>
      <c r="DT7" s="25">
        <v>0</v>
      </c>
      <c r="DU7" s="25">
        <v>0</v>
      </c>
      <c r="DV7" s="25">
        <v>0</v>
      </c>
      <c r="DW7" s="25">
        <v>0</v>
      </c>
      <c r="DX7" s="25">
        <v>13.39</v>
      </c>
      <c r="DY7" s="25">
        <v>14.85</v>
      </c>
      <c r="DZ7" s="25">
        <v>16.88</v>
      </c>
      <c r="EA7" s="25">
        <v>18.28</v>
      </c>
      <c r="EB7" s="25">
        <v>19.61</v>
      </c>
      <c r="EC7" s="25">
        <v>22.3</v>
      </c>
      <c r="ED7" s="25">
        <v>1.56</v>
      </c>
      <c r="EE7" s="25">
        <v>1.82</v>
      </c>
      <c r="EF7" s="25">
        <v>1.61</v>
      </c>
      <c r="EG7" s="25">
        <v>1.44</v>
      </c>
      <c r="EH7" s="25">
        <v>1.46</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2022-12-01T00:58:11Z</dcterms:created>
  <dcterms:modified xsi:type="dcterms:W3CDTF">2023-02-01T02:50:52Z</dcterms:modified>
  <cp:category/>
</cp:coreProperties>
</file>