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00229_市町村課\02\R4決算統計（公営企業）\13★経営比較分析表★\02_作成\05■県HP公表■ R5.2.28\確定データ\174 特環\01法適用\12甲州市\"/>
    </mc:Choice>
  </mc:AlternateContent>
  <workbookProtection workbookAlgorithmName="SHA-512" workbookHashValue="DAttGEokQyCOcpLBOpDjOcjR+4hjA+70hWo5H+F92fI2/b5/U7FCW9IFkwypLmgd5pHJWnzlL8tIOk/+rLJsNg==" workbookSaltValue="rOQjA6ZxSmC4d62ptlcl6g==" workbookSpinCount="100000" lockStructure="1"/>
  <bookViews>
    <workbookView xWindow="0" yWindow="0" windowWidth="30720" windowHeight="12696"/>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AL8" i="4" s="1"/>
  <c r="R6" i="5"/>
  <c r="AD10" i="4" s="1"/>
  <c r="Q6" i="5"/>
  <c r="W10" i="4" s="1"/>
  <c r="P6" i="5"/>
  <c r="O6" i="5"/>
  <c r="I10" i="4" s="1"/>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P10" i="4"/>
  <c r="AT8" i="4"/>
  <c r="W8" i="4"/>
  <c r="P8" i="4"/>
  <c r="B6" i="4"/>
</calcChain>
</file>

<file path=xl/sharedStrings.xml><?xml version="1.0" encoding="utf-8"?>
<sst xmlns="http://schemas.openxmlformats.org/spreadsheetml/2006/main" count="297" uniqueCount="118">
  <si>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</si>
  <si>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</si>
  <si>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</si>
  <si>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</si>
  <si>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</si>
  <si>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</si>
  <si>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</si>
  <si>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</si>
  <si>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</si>
  <si>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</si>
  <si>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</si>
  <si>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</si>
  <si>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</si>
  <si>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</si>
  <si>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</si>
  <si>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</si>
  <si>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</si>
  <si>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</si>
  <si>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</si>
  <si>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</si>
  <si>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</si>
  <si>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</si>
  <si>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</si>
  <si>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</si>
  <si>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</si>
  <si>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</si>
  <si>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</si>
  <si>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</si>
  <si>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</si>
  <si>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</si>
  <si>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</si>
  <si>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</si>
  <si>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</si>
  <si>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</si>
  <si>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</si>
  <si>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</si>
  <si>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</si>
  <si>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</si>
  <si>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</si>
  <si>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</si>
  <si>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</si>
  <si>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</si>
  <si>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</si>
  <si>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</si>
  <si>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</si>
  <si>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</si>
  <si>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</si>
  <si>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</si>
  <si>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</si>
  <si>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</si>
  <si>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</si>
  <si>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</si>
  <si>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</si>
  <si>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</si>
  <si>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</si>
  <si>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</si>
  <si>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</si>
  <si>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</si>
  <si>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</si>
  <si>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</si>
  <si>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</si>
  <si>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</si>
  <si>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</si>
  <si>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</si>
  <si>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</si>
  <si>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</si>
  <si>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</si>
  <si>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</si>
  <si>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</si>
  <si>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</si>
  <si>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</si>
  <si>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</si>
  <si>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</si>
  <si>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</si>
  <si>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</si>
  <si>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</si>
  <si>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</si>
  <si>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</si>
  <si>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</si>
  <si>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</si>
  <si>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</si>
  <si>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</si>
  <si>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</si>
  <si>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</si>
  <si>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</si>
  <si>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</si>
  <si>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</si>
  <si>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</si>
  <si>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</si>
  <si>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</si>
  <si>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</si>
  <si>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</si>
  <si>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</si>
  <si>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</si>
  <si>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</si>
  <si>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</si>
  <si>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甲州市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</si>
  <si>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</si>
  <si>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</si>
  <si>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</si>
  <si>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</si>
  <si>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</si>
  <si>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</si>
  <si>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</si>
  <si>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</si>
  <si>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</si>
  <si>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</si>
  <si>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</si>
  <si>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</si>
  <si>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</si>
  <si>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</si>
  <si>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</si>
  <si>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</si>
  <si>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</si>
  <si>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</si>
  <si>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管渠施設については、直ちに改築・更新が必要な時期ではない。大和浄化センターについては令和3年度に耐震の工事を完了した。今後の老朽化対策については、ストックマネジメント計画を策定するなかで、優先順位をつけ計画的に改築・更新工事を行っていく必要がある。</t>
    <rPh sb="29" eb="31">
      <t>ヤマト</t>
    </rPh>
    <rPh sb="31" eb="33">
      <t>ジョウカ</t>
    </rPh>
    <rPh sb="42" eb="44">
      <t>レイワ</t>
    </rPh>
    <rPh sb="45" eb="47">
      <t>ネンド</t>
    </rPh>
    <rPh sb="48" eb="50">
      <t>タイシン</t>
    </rPh>
    <rPh sb="51" eb="53">
      <t>コウジ</t>
    </rPh>
    <rPh sb="54" eb="56">
      <t>カンリョウ</t>
    </rPh>
    <rPh sb="65" eb="67">
      <t>タイサク</t>
    </rPh>
    <phoneticPr fontId="4"/>
  </si>
  <si>
    <t xml:space="preserve">公営企業会計に移行したことで、資産状況や経営状況を的確に把握することが可能となった。管渠施設や処理施設の老朽化対策については、ストックマネジメント計画に基づき優先順位をつけ計画性をもって最小投資による最大成果を目指していく。経営の健全性・効率性については、経費節減はもちろんのこと、令和3年度に料金改定を行い経営改善を進めているところである。今後についても経営戦略に基づき、引き続き経営基盤の強化と財政マネジメントの向上に取り組んでいく。
</t>
    <rPh sb="47" eb="51">
      <t>ショリシセツ</t>
    </rPh>
    <phoneticPr fontId="4"/>
  </si>
  <si>
    <t>特定環境保全公共下水道事業は令和2年度から公営企業会計に移行し会計処理を行っている。
①経常収支比率は、ほぼ100％であり、使用料収入や一般会計からの繰入金で維持管理費や支払利息等の費用を賄えている。②累積欠損金比率は0％であり累積欠損金は生じていない。③流動比率は100％を下回っており、類似団体と比較してもかなり低い。流動負債の大部分を建設改良に充てるための企業債が占めており、使用料収入や一般会計繰入金等の原資で計画的な償還を予定している。④企業債残高対事業規模比率は類似団体と比較すると低い水準を示している。施設更新の段階を迎えておらず投資規模の縮小が影響していると考えられる。⑤経費回収率は100％を下回っており、使用料収入のみでは汚水処理費用を賄えていないことを示している。令和3年度は維持管理費の支出が多くなったことにより、前年度より低い数値となった。令和3年度中に使用料の改定を行ったところであるが、下水道サービスを安定的に提供していくため、自主的な経営を目指し引き続き経費削減に努めていく。経費削減にも努めているところである。⑥令和3年度は維持管理費の支出が多くなったことにより、前年度より高い数値となった。接続率はすでに高水準であり、有収水量の向上は見込めないため経費の節減を進めていく必要がある。⑦施設利用率は類似団体と比較しても低く、遊休状態になっている可能性を示している。大和浄化センターの耐用年数を踏まえ、今後を検討する必要がある。⑧水洗化率は浄化槽事業とあわせると100％に近い値となっているため、問題ないと考える。</t>
    <rPh sb="0" eb="2">
      <t>トクテイ</t>
    </rPh>
    <rPh sb="2" eb="4">
      <t>カンキョウ</t>
    </rPh>
    <rPh sb="4" eb="6">
      <t>ホゼン</t>
    </rPh>
    <rPh sb="343" eb="345">
      <t>レイワ</t>
    </rPh>
    <rPh sb="346" eb="348">
      <t>ネンド</t>
    </rPh>
    <rPh sb="349" eb="354">
      <t>イジカンリヒ</t>
    </rPh>
    <rPh sb="355" eb="357">
      <t>シシュツ</t>
    </rPh>
    <rPh sb="358" eb="359">
      <t>オオ</t>
    </rPh>
    <rPh sb="369" eb="372">
      <t>ゼンネンド</t>
    </rPh>
    <rPh sb="374" eb="375">
      <t>ヒク</t>
    </rPh>
    <rPh sb="376" eb="378">
      <t>スウチ</t>
    </rPh>
    <rPh sb="429" eb="432">
      <t>ジシュテキ</t>
    </rPh>
    <rPh sb="504" eb="505">
      <t>タカ</t>
    </rPh>
    <rPh sb="513" eb="516">
      <t>セツゾクリツ</t>
    </rPh>
    <rPh sb="520" eb="523">
      <t>コウスイジュン</t>
    </rPh>
    <rPh sb="527" eb="529">
      <t>ユウシュウ</t>
    </rPh>
    <rPh sb="529" eb="531">
      <t>スイリョウ</t>
    </rPh>
    <rPh sb="532" eb="534">
      <t>コウジョウ</t>
    </rPh>
    <rPh sb="535" eb="537">
      <t>ミコ</t>
    </rPh>
    <rPh sb="542" eb="544">
      <t>ケイヒ</t>
    </rPh>
    <rPh sb="545" eb="547">
      <t>セツゲン</t>
    </rPh>
    <rPh sb="548" eb="549">
      <t>スス</t>
    </rPh>
    <rPh sb="553" eb="555">
      <t>ヒツヨウ</t>
    </rPh>
    <rPh sb="560" eb="562">
      <t>シセツ</t>
    </rPh>
    <rPh sb="562" eb="565">
      <t>リヨウリツ</t>
    </rPh>
    <rPh sb="566" eb="570">
      <t>ルイジダンタイ</t>
    </rPh>
    <rPh sb="571" eb="573">
      <t>ヒカク</t>
    </rPh>
    <rPh sb="576" eb="577">
      <t>ヒク</t>
    </rPh>
    <rPh sb="579" eb="581">
      <t>ユウキュウ</t>
    </rPh>
    <rPh sb="581" eb="583">
      <t>ジョウタイ</t>
    </rPh>
    <rPh sb="589" eb="592">
      <t>カノウセイ</t>
    </rPh>
    <rPh sb="593" eb="594">
      <t>シメ</t>
    </rPh>
    <rPh sb="599" eb="601">
      <t>ヤマト</t>
    </rPh>
    <rPh sb="601" eb="603">
      <t>ジョウカ</t>
    </rPh>
    <rPh sb="608" eb="610">
      <t>タイヨウ</t>
    </rPh>
    <rPh sb="610" eb="612">
      <t>ネンスウ</t>
    </rPh>
    <rPh sb="613" eb="614">
      <t>フ</t>
    </rPh>
    <rPh sb="617" eb="619">
      <t>コンゴ</t>
    </rPh>
    <rPh sb="620" eb="622">
      <t>ケントウ</t>
    </rPh>
    <rPh sb="624" eb="626">
      <t>ヒツヨウ</t>
    </rPh>
    <rPh sb="631" eb="634">
      <t>スイセンカ</t>
    </rPh>
    <rPh sb="634" eb="635">
      <t>リツ</t>
    </rPh>
    <rPh sb="636" eb="639">
      <t>ジョウカソウ</t>
    </rPh>
    <rPh sb="639" eb="641">
      <t>ジギョウ</t>
    </rPh>
    <rPh sb="652" eb="653">
      <t>チカ</t>
    </rPh>
    <rPh sb="654" eb="655">
      <t>アタイ</t>
    </rPh>
    <rPh sb="664" eb="666">
      <t>モンダイ</t>
    </rPh>
    <rPh sb="669" eb="670">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</si>
</sst>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52EF-4AF8-BECC-D3E5F7CE6DA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0.39</c:v>
                </c:pt>
                <c:pt idx="4">
                  <c:v>0.1</c:v>
                </c:pt>
              </c:numCache>
            </c:numRef>
          </c:val>
          <c:smooth val="0"/>
          <c:extLst>
            <c:ext xmlns:c16="http://schemas.microsoft.com/office/drawing/2014/chart" uri="{C3380CC4-5D6E-409C-BE32-E72D297353CC}">
              <c16:uniqueId val="{00000001-52EF-4AF8-BECC-D3E5F7CE6DA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100.18</c:v>
                </c:pt>
                <c:pt idx="4">
                  <c:v>100</c:v>
                </c:pt>
              </c:numCache>
            </c:numRef>
          </c:val>
          <c:extLst>
            <c:ext xmlns:c16="http://schemas.microsoft.com/office/drawing/2014/chart" uri="{C3380CC4-5D6E-409C-BE32-E72D297353CC}">
              <c16:uniqueId val="{00000000-FF9E-4D0B-A95F-ED14D248E5E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105.78</c:v>
                </c:pt>
                <c:pt idx="4">
                  <c:v>106.09</c:v>
                </c:pt>
              </c:numCache>
            </c:numRef>
          </c:val>
          <c:smooth val="0"/>
          <c:extLst>
            <c:ext xmlns:c16="http://schemas.microsoft.com/office/drawing/2014/chart" uri="{C3380CC4-5D6E-409C-BE32-E72D297353CC}">
              <c16:uniqueId val="{00000001-FF9E-4D0B-A95F-ED14D248E5E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6.73</c:v>
                </c:pt>
                <c:pt idx="4">
                  <c:v>10.9</c:v>
                </c:pt>
              </c:numCache>
            </c:numRef>
          </c:val>
          <c:extLst>
            <c:ext xmlns:c16="http://schemas.microsoft.com/office/drawing/2014/chart" uri="{C3380CC4-5D6E-409C-BE32-E72D297353CC}">
              <c16:uniqueId val="{00000000-EC74-4413-A90D-786E6000793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21.36</c:v>
                </c:pt>
                <c:pt idx="4">
                  <c:v>22.79</c:v>
                </c:pt>
              </c:numCache>
            </c:numRef>
          </c:val>
          <c:smooth val="0"/>
          <c:extLst>
            <c:ext xmlns:c16="http://schemas.microsoft.com/office/drawing/2014/chart" uri="{C3380CC4-5D6E-409C-BE32-E72D297353CC}">
              <c16:uniqueId val="{00000001-EC74-4413-A90D-786E6000793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C499-469F-9BA3-5036426FC35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0.01</c:v>
                </c:pt>
                <c:pt idx="4">
                  <c:v>0.01</c:v>
                </c:pt>
              </c:numCache>
            </c:numRef>
          </c:val>
          <c:smooth val="0"/>
          <c:extLst>
            <c:ext xmlns:c16="http://schemas.microsoft.com/office/drawing/2014/chart" uri="{C3380CC4-5D6E-409C-BE32-E72D297353CC}">
              <c16:uniqueId val="{00000001-C499-469F-9BA3-5036426FC35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A82C-4ED6-9BC8-A2AA72BF440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63.96</c:v>
                </c:pt>
                <c:pt idx="4">
                  <c:v>69.42</c:v>
                </c:pt>
              </c:numCache>
            </c:numRef>
          </c:val>
          <c:smooth val="0"/>
          <c:extLst>
            <c:ext xmlns:c16="http://schemas.microsoft.com/office/drawing/2014/chart" uri="{C3380CC4-5D6E-409C-BE32-E72D297353CC}">
              <c16:uniqueId val="{00000001-A82C-4ED6-9BC8-A2AA72BF440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4.95</c:v>
                </c:pt>
                <c:pt idx="4">
                  <c:v>5.62</c:v>
                </c:pt>
              </c:numCache>
            </c:numRef>
          </c:val>
          <c:extLst>
            <c:ext xmlns:c16="http://schemas.microsoft.com/office/drawing/2014/chart" uri="{C3380CC4-5D6E-409C-BE32-E72D297353CC}">
              <c16:uniqueId val="{00000000-476B-4A41-B23E-0383304086D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44.24</c:v>
                </c:pt>
                <c:pt idx="4">
                  <c:v>43.07</c:v>
                </c:pt>
              </c:numCache>
            </c:numRef>
          </c:val>
          <c:smooth val="0"/>
          <c:extLst>
            <c:ext xmlns:c16="http://schemas.microsoft.com/office/drawing/2014/chart" uri="{C3380CC4-5D6E-409C-BE32-E72D297353CC}">
              <c16:uniqueId val="{00000001-476B-4A41-B23E-0383304086D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395.61</c:v>
                </c:pt>
                <c:pt idx="4">
                  <c:v>593.82000000000005</c:v>
                </c:pt>
              </c:numCache>
            </c:numRef>
          </c:val>
          <c:extLst>
            <c:ext xmlns:c16="http://schemas.microsoft.com/office/drawing/2014/chart" uri="{C3380CC4-5D6E-409C-BE32-E72D297353CC}">
              <c16:uniqueId val="{00000000-933A-4ECD-AB42-38D37255F4C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1258.43</c:v>
                </c:pt>
                <c:pt idx="4">
                  <c:v>1163.75</c:v>
                </c:pt>
              </c:numCache>
            </c:numRef>
          </c:val>
          <c:smooth val="0"/>
          <c:extLst>
            <c:ext xmlns:c16="http://schemas.microsoft.com/office/drawing/2014/chart" uri="{C3380CC4-5D6E-409C-BE32-E72D297353CC}">
              <c16:uniqueId val="{00000001-933A-4ECD-AB42-38D37255F4C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72.19</c:v>
                </c:pt>
                <c:pt idx="4">
                  <c:v>49.31</c:v>
                </c:pt>
              </c:numCache>
            </c:numRef>
          </c:val>
          <c:extLst>
            <c:ext xmlns:c16="http://schemas.microsoft.com/office/drawing/2014/chart" uri="{C3380CC4-5D6E-409C-BE32-E72D297353CC}">
              <c16:uniqueId val="{00000000-B8B1-461C-9098-72B1DC125CB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73.36</c:v>
                </c:pt>
                <c:pt idx="4">
                  <c:v>72.599999999999994</c:v>
                </c:pt>
              </c:numCache>
            </c:numRef>
          </c:val>
          <c:smooth val="0"/>
          <c:extLst>
            <c:ext xmlns:c16="http://schemas.microsoft.com/office/drawing/2014/chart" uri="{C3380CC4-5D6E-409C-BE32-E72D297353CC}">
              <c16:uniqueId val="{00000001-B8B1-461C-9098-72B1DC125CB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175.56</c:v>
                </c:pt>
                <c:pt idx="4">
                  <c:v>289.10000000000002</c:v>
                </c:pt>
              </c:numCache>
            </c:numRef>
          </c:val>
          <c:extLst>
            <c:ext xmlns:c16="http://schemas.microsoft.com/office/drawing/2014/chart" uri="{C3380CC4-5D6E-409C-BE32-E72D297353CC}">
              <c16:uniqueId val="{00000000-3806-4ACB-AF7F-143E7A01A3E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224.88</c:v>
                </c:pt>
                <c:pt idx="4">
                  <c:v>228.64</c:v>
                </c:pt>
              </c:numCache>
            </c:numRef>
          </c:val>
          <c:smooth val="0"/>
          <c:extLst>
            <c:ext xmlns:c16="http://schemas.microsoft.com/office/drawing/2014/chart" uri="{C3380CC4-5D6E-409C-BE32-E72D297353CC}">
              <c16:uniqueId val="{00000001-3806-4ACB-AF7F-143E7A01A3E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24.5</c:v>
                </c:pt>
                <c:pt idx="4">
                  <c:v>23.67</c:v>
                </c:pt>
              </c:numCache>
            </c:numRef>
          </c:val>
          <c:extLst>
            <c:ext xmlns:c16="http://schemas.microsoft.com/office/drawing/2014/chart" uri="{C3380CC4-5D6E-409C-BE32-E72D297353CC}">
              <c16:uniqueId val="{00000000-4DE2-46DD-966E-CFCEC4807BB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42.4</c:v>
                </c:pt>
                <c:pt idx="4">
                  <c:v>42.28</c:v>
                </c:pt>
              </c:numCache>
            </c:numRef>
          </c:val>
          <c:smooth val="0"/>
          <c:extLst>
            <c:ext xmlns:c16="http://schemas.microsoft.com/office/drawing/2014/chart" uri="{C3380CC4-5D6E-409C-BE32-E72D297353CC}">
              <c16:uniqueId val="{00000001-4DE2-46DD-966E-CFCEC4807BB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96.86</c:v>
                </c:pt>
                <c:pt idx="4">
                  <c:v>97.01</c:v>
                </c:pt>
              </c:numCache>
            </c:numRef>
          </c:val>
          <c:extLst>
            <c:ext xmlns:c16="http://schemas.microsoft.com/office/drawing/2014/chart" uri="{C3380CC4-5D6E-409C-BE32-E72D297353CC}">
              <c16:uniqueId val="{00000000-D9DB-4AF2-82CF-88EC9A7C0B5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84.19</c:v>
                </c:pt>
                <c:pt idx="4">
                  <c:v>84.34</c:v>
                </c:pt>
              </c:numCache>
            </c:numRef>
          </c:val>
          <c:smooth val="0"/>
          <c:extLst>
            <c:ext xmlns:c16="http://schemas.microsoft.com/office/drawing/2014/chart" uri="{C3380CC4-5D6E-409C-BE32-E72D297353CC}">
              <c16:uniqueId val="{00000001-D9DB-4AF2-82CF-88EC9A7C0B5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16" zoomScaleNormal="100"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山梨県　甲州市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40" t="str">
        <f>データ!I6</f>
        <v>法適用</v>
      </c>
      <c r="C8" s="40"/>
      <c r="D8" s="40"/>
      <c r="E8" s="40"/>
      <c r="F8" s="40"/>
      <c r="G8" s="40"/>
      <c r="H8" s="40"/>
      <c r="I8" s="40" t="str">
        <f>データ!J6</f>
        <v>下水道事業</v>
      </c>
      <c r="J8" s="40"/>
      <c r="K8" s="40"/>
      <c r="L8" s="40"/>
      <c r="M8" s="40"/>
      <c r="N8" s="40"/>
      <c r="O8" s="40"/>
      <c r="P8" s="40" t="str">
        <f>データ!K6</f>
        <v>特定環境保全公共下水道</v>
      </c>
      <c r="Q8" s="40"/>
      <c r="R8" s="40"/>
      <c r="S8" s="40"/>
      <c r="T8" s="40"/>
      <c r="U8" s="40"/>
      <c r="V8" s="40"/>
      <c r="W8" s="40" t="str">
        <f>データ!L6</f>
        <v>D2</v>
      </c>
      <c r="X8" s="40"/>
      <c r="Y8" s="40"/>
      <c r="Z8" s="40"/>
      <c r="AA8" s="40"/>
      <c r="AB8" s="40"/>
      <c r="AC8" s="40"/>
      <c r="AD8" s="41" t="str">
        <f>データ!$M$6</f>
        <v>非設置</v>
      </c>
      <c r="AE8" s="41"/>
      <c r="AF8" s="41"/>
      <c r="AG8" s="41"/>
      <c r="AH8" s="41"/>
      <c r="AI8" s="41"/>
      <c r="AJ8" s="41"/>
      <c r="AK8" s="3"/>
      <c r="AL8" s="42">
        <f>データ!S6</f>
        <v>30447</v>
      </c>
      <c r="AM8" s="42"/>
      <c r="AN8" s="42"/>
      <c r="AO8" s="42"/>
      <c r="AP8" s="42"/>
      <c r="AQ8" s="42"/>
      <c r="AR8" s="42"/>
      <c r="AS8" s="42"/>
      <c r="AT8" s="35">
        <f>データ!T6</f>
        <v>264.11</v>
      </c>
      <c r="AU8" s="35"/>
      <c r="AV8" s="35"/>
      <c r="AW8" s="35"/>
      <c r="AX8" s="35"/>
      <c r="AY8" s="35"/>
      <c r="AZ8" s="35"/>
      <c r="BA8" s="35"/>
      <c r="BB8" s="35">
        <f>データ!U6</f>
        <v>115.28</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5" t="str">
        <f>データ!N6</f>
        <v>-</v>
      </c>
      <c r="C10" s="35"/>
      <c r="D10" s="35"/>
      <c r="E10" s="35"/>
      <c r="F10" s="35"/>
      <c r="G10" s="35"/>
      <c r="H10" s="35"/>
      <c r="I10" s="35">
        <f>データ!O6</f>
        <v>68.930000000000007</v>
      </c>
      <c r="J10" s="35"/>
      <c r="K10" s="35"/>
      <c r="L10" s="35"/>
      <c r="M10" s="35"/>
      <c r="N10" s="35"/>
      <c r="O10" s="35"/>
      <c r="P10" s="35">
        <f>データ!P6</f>
        <v>3.1</v>
      </c>
      <c r="Q10" s="35"/>
      <c r="R10" s="35"/>
      <c r="S10" s="35"/>
      <c r="T10" s="35"/>
      <c r="U10" s="35"/>
      <c r="V10" s="35"/>
      <c r="W10" s="35">
        <f>データ!Q6</f>
        <v>100</v>
      </c>
      <c r="X10" s="35"/>
      <c r="Y10" s="35"/>
      <c r="Z10" s="35"/>
      <c r="AA10" s="35"/>
      <c r="AB10" s="35"/>
      <c r="AC10" s="35"/>
      <c r="AD10" s="42">
        <f>データ!R6</f>
        <v>2712</v>
      </c>
      <c r="AE10" s="42"/>
      <c r="AF10" s="42"/>
      <c r="AG10" s="42"/>
      <c r="AH10" s="42"/>
      <c r="AI10" s="42"/>
      <c r="AJ10" s="42"/>
      <c r="AK10" s="2"/>
      <c r="AL10" s="42">
        <f>データ!V6</f>
        <v>938</v>
      </c>
      <c r="AM10" s="42"/>
      <c r="AN10" s="42"/>
      <c r="AO10" s="42"/>
      <c r="AP10" s="42"/>
      <c r="AQ10" s="42"/>
      <c r="AR10" s="42"/>
      <c r="AS10" s="42"/>
      <c r="AT10" s="35">
        <f>データ!W6</f>
        <v>0.47</v>
      </c>
      <c r="AU10" s="35"/>
      <c r="AV10" s="35"/>
      <c r="AW10" s="35"/>
      <c r="AX10" s="35"/>
      <c r="AY10" s="35"/>
      <c r="AZ10" s="35"/>
      <c r="BA10" s="35"/>
      <c r="BB10" s="35">
        <f>データ!X6</f>
        <v>1995.74</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0" t="s">
        <v>117</v>
      </c>
      <c r="BM16" s="81"/>
      <c r="BN16" s="81"/>
      <c r="BO16" s="81"/>
      <c r="BP16" s="81"/>
      <c r="BQ16" s="81"/>
      <c r="BR16" s="81"/>
      <c r="BS16" s="81"/>
      <c r="BT16" s="81"/>
      <c r="BU16" s="81"/>
      <c r="BV16" s="81"/>
      <c r="BW16" s="81"/>
      <c r="BX16" s="81"/>
      <c r="BY16" s="81"/>
      <c r="BZ16" s="82"/>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0"/>
      <c r="BM17" s="81"/>
      <c r="BN17" s="81"/>
      <c r="BO17" s="81"/>
      <c r="BP17" s="81"/>
      <c r="BQ17" s="81"/>
      <c r="BR17" s="81"/>
      <c r="BS17" s="81"/>
      <c r="BT17" s="81"/>
      <c r="BU17" s="81"/>
      <c r="BV17" s="81"/>
      <c r="BW17" s="81"/>
      <c r="BX17" s="81"/>
      <c r="BY17" s="81"/>
      <c r="BZ17" s="82"/>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0"/>
      <c r="BM18" s="81"/>
      <c r="BN18" s="81"/>
      <c r="BO18" s="81"/>
      <c r="BP18" s="81"/>
      <c r="BQ18" s="81"/>
      <c r="BR18" s="81"/>
      <c r="BS18" s="81"/>
      <c r="BT18" s="81"/>
      <c r="BU18" s="81"/>
      <c r="BV18" s="81"/>
      <c r="BW18" s="81"/>
      <c r="BX18" s="81"/>
      <c r="BY18" s="81"/>
      <c r="BZ18" s="82"/>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0"/>
      <c r="BM19" s="81"/>
      <c r="BN19" s="81"/>
      <c r="BO19" s="81"/>
      <c r="BP19" s="81"/>
      <c r="BQ19" s="81"/>
      <c r="BR19" s="81"/>
      <c r="BS19" s="81"/>
      <c r="BT19" s="81"/>
      <c r="BU19" s="81"/>
      <c r="BV19" s="81"/>
      <c r="BW19" s="81"/>
      <c r="BX19" s="81"/>
      <c r="BY19" s="81"/>
      <c r="BZ19" s="82"/>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0"/>
      <c r="BM20" s="81"/>
      <c r="BN20" s="81"/>
      <c r="BO20" s="81"/>
      <c r="BP20" s="81"/>
      <c r="BQ20" s="81"/>
      <c r="BR20" s="81"/>
      <c r="BS20" s="81"/>
      <c r="BT20" s="81"/>
      <c r="BU20" s="81"/>
      <c r="BV20" s="81"/>
      <c r="BW20" s="81"/>
      <c r="BX20" s="81"/>
      <c r="BY20" s="81"/>
      <c r="BZ20" s="82"/>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0"/>
      <c r="BM21" s="81"/>
      <c r="BN21" s="81"/>
      <c r="BO21" s="81"/>
      <c r="BP21" s="81"/>
      <c r="BQ21" s="81"/>
      <c r="BR21" s="81"/>
      <c r="BS21" s="81"/>
      <c r="BT21" s="81"/>
      <c r="BU21" s="81"/>
      <c r="BV21" s="81"/>
      <c r="BW21" s="81"/>
      <c r="BX21" s="81"/>
      <c r="BY21" s="81"/>
      <c r="BZ21" s="82"/>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0"/>
      <c r="BM22" s="81"/>
      <c r="BN22" s="81"/>
      <c r="BO22" s="81"/>
      <c r="BP22" s="81"/>
      <c r="BQ22" s="81"/>
      <c r="BR22" s="81"/>
      <c r="BS22" s="81"/>
      <c r="BT22" s="81"/>
      <c r="BU22" s="81"/>
      <c r="BV22" s="81"/>
      <c r="BW22" s="81"/>
      <c r="BX22" s="81"/>
      <c r="BY22" s="81"/>
      <c r="BZ22" s="82"/>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0"/>
      <c r="BM23" s="81"/>
      <c r="BN23" s="81"/>
      <c r="BO23" s="81"/>
      <c r="BP23" s="81"/>
      <c r="BQ23" s="81"/>
      <c r="BR23" s="81"/>
      <c r="BS23" s="81"/>
      <c r="BT23" s="81"/>
      <c r="BU23" s="81"/>
      <c r="BV23" s="81"/>
      <c r="BW23" s="81"/>
      <c r="BX23" s="81"/>
      <c r="BY23" s="81"/>
      <c r="BZ23" s="82"/>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0"/>
      <c r="BM24" s="81"/>
      <c r="BN24" s="81"/>
      <c r="BO24" s="81"/>
      <c r="BP24" s="81"/>
      <c r="BQ24" s="81"/>
      <c r="BR24" s="81"/>
      <c r="BS24" s="81"/>
      <c r="BT24" s="81"/>
      <c r="BU24" s="81"/>
      <c r="BV24" s="81"/>
      <c r="BW24" s="81"/>
      <c r="BX24" s="81"/>
      <c r="BY24" s="81"/>
      <c r="BZ24" s="82"/>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0"/>
      <c r="BM25" s="81"/>
      <c r="BN25" s="81"/>
      <c r="BO25" s="81"/>
      <c r="BP25" s="81"/>
      <c r="BQ25" s="81"/>
      <c r="BR25" s="81"/>
      <c r="BS25" s="81"/>
      <c r="BT25" s="81"/>
      <c r="BU25" s="81"/>
      <c r="BV25" s="81"/>
      <c r="BW25" s="81"/>
      <c r="BX25" s="81"/>
      <c r="BY25" s="81"/>
      <c r="BZ25" s="82"/>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0"/>
      <c r="BM26" s="81"/>
      <c r="BN26" s="81"/>
      <c r="BO26" s="81"/>
      <c r="BP26" s="81"/>
      <c r="BQ26" s="81"/>
      <c r="BR26" s="81"/>
      <c r="BS26" s="81"/>
      <c r="BT26" s="81"/>
      <c r="BU26" s="81"/>
      <c r="BV26" s="81"/>
      <c r="BW26" s="81"/>
      <c r="BX26" s="81"/>
      <c r="BY26" s="81"/>
      <c r="BZ26" s="82"/>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0"/>
      <c r="BM27" s="81"/>
      <c r="BN27" s="81"/>
      <c r="BO27" s="81"/>
      <c r="BP27" s="81"/>
      <c r="BQ27" s="81"/>
      <c r="BR27" s="81"/>
      <c r="BS27" s="81"/>
      <c r="BT27" s="81"/>
      <c r="BU27" s="81"/>
      <c r="BV27" s="81"/>
      <c r="BW27" s="81"/>
      <c r="BX27" s="81"/>
      <c r="BY27" s="81"/>
      <c r="BZ27" s="82"/>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0"/>
      <c r="BM28" s="81"/>
      <c r="BN28" s="81"/>
      <c r="BO28" s="81"/>
      <c r="BP28" s="81"/>
      <c r="BQ28" s="81"/>
      <c r="BR28" s="81"/>
      <c r="BS28" s="81"/>
      <c r="BT28" s="81"/>
      <c r="BU28" s="81"/>
      <c r="BV28" s="81"/>
      <c r="BW28" s="81"/>
      <c r="BX28" s="81"/>
      <c r="BY28" s="81"/>
      <c r="BZ28" s="82"/>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0"/>
      <c r="BM29" s="81"/>
      <c r="BN29" s="81"/>
      <c r="BO29" s="81"/>
      <c r="BP29" s="81"/>
      <c r="BQ29" s="81"/>
      <c r="BR29" s="81"/>
      <c r="BS29" s="81"/>
      <c r="BT29" s="81"/>
      <c r="BU29" s="81"/>
      <c r="BV29" s="81"/>
      <c r="BW29" s="81"/>
      <c r="BX29" s="81"/>
      <c r="BY29" s="81"/>
      <c r="BZ29" s="82"/>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0"/>
      <c r="BM30" s="81"/>
      <c r="BN30" s="81"/>
      <c r="BO30" s="81"/>
      <c r="BP30" s="81"/>
      <c r="BQ30" s="81"/>
      <c r="BR30" s="81"/>
      <c r="BS30" s="81"/>
      <c r="BT30" s="81"/>
      <c r="BU30" s="81"/>
      <c r="BV30" s="81"/>
      <c r="BW30" s="81"/>
      <c r="BX30" s="81"/>
      <c r="BY30" s="81"/>
      <c r="BZ30" s="82"/>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0"/>
      <c r="BM31" s="81"/>
      <c r="BN31" s="81"/>
      <c r="BO31" s="81"/>
      <c r="BP31" s="81"/>
      <c r="BQ31" s="81"/>
      <c r="BR31" s="81"/>
      <c r="BS31" s="81"/>
      <c r="BT31" s="81"/>
      <c r="BU31" s="81"/>
      <c r="BV31" s="81"/>
      <c r="BW31" s="81"/>
      <c r="BX31" s="81"/>
      <c r="BY31" s="81"/>
      <c r="BZ31" s="82"/>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0"/>
      <c r="BM32" s="81"/>
      <c r="BN32" s="81"/>
      <c r="BO32" s="81"/>
      <c r="BP32" s="81"/>
      <c r="BQ32" s="81"/>
      <c r="BR32" s="81"/>
      <c r="BS32" s="81"/>
      <c r="BT32" s="81"/>
      <c r="BU32" s="81"/>
      <c r="BV32" s="81"/>
      <c r="BW32" s="81"/>
      <c r="BX32" s="81"/>
      <c r="BY32" s="81"/>
      <c r="BZ32" s="82"/>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0"/>
      <c r="BM33" s="81"/>
      <c r="BN33" s="81"/>
      <c r="BO33" s="81"/>
      <c r="BP33" s="81"/>
      <c r="BQ33" s="81"/>
      <c r="BR33" s="81"/>
      <c r="BS33" s="81"/>
      <c r="BT33" s="81"/>
      <c r="BU33" s="81"/>
      <c r="BV33" s="81"/>
      <c r="BW33" s="81"/>
      <c r="BX33" s="81"/>
      <c r="BY33" s="81"/>
      <c r="BZ33" s="82"/>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0"/>
      <c r="BM34" s="81"/>
      <c r="BN34" s="81"/>
      <c r="BO34" s="81"/>
      <c r="BP34" s="81"/>
      <c r="BQ34" s="81"/>
      <c r="BR34" s="81"/>
      <c r="BS34" s="81"/>
      <c r="BT34" s="81"/>
      <c r="BU34" s="81"/>
      <c r="BV34" s="81"/>
      <c r="BW34" s="81"/>
      <c r="BX34" s="81"/>
      <c r="BY34" s="81"/>
      <c r="BZ34" s="82"/>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0"/>
      <c r="BM35" s="81"/>
      <c r="BN35" s="81"/>
      <c r="BO35" s="81"/>
      <c r="BP35" s="81"/>
      <c r="BQ35" s="81"/>
      <c r="BR35" s="81"/>
      <c r="BS35" s="81"/>
      <c r="BT35" s="81"/>
      <c r="BU35" s="81"/>
      <c r="BV35" s="81"/>
      <c r="BW35" s="81"/>
      <c r="BX35" s="81"/>
      <c r="BY35" s="81"/>
      <c r="BZ35" s="82"/>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0"/>
      <c r="BM36" s="81"/>
      <c r="BN36" s="81"/>
      <c r="BO36" s="81"/>
      <c r="BP36" s="81"/>
      <c r="BQ36" s="81"/>
      <c r="BR36" s="81"/>
      <c r="BS36" s="81"/>
      <c r="BT36" s="81"/>
      <c r="BU36" s="81"/>
      <c r="BV36" s="81"/>
      <c r="BW36" s="81"/>
      <c r="BX36" s="81"/>
      <c r="BY36" s="81"/>
      <c r="BZ36" s="82"/>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0"/>
      <c r="BM37" s="81"/>
      <c r="BN37" s="81"/>
      <c r="BO37" s="81"/>
      <c r="BP37" s="81"/>
      <c r="BQ37" s="81"/>
      <c r="BR37" s="81"/>
      <c r="BS37" s="81"/>
      <c r="BT37" s="81"/>
      <c r="BU37" s="81"/>
      <c r="BV37" s="81"/>
      <c r="BW37" s="81"/>
      <c r="BX37" s="81"/>
      <c r="BY37" s="81"/>
      <c r="BZ37" s="82"/>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0"/>
      <c r="BM38" s="81"/>
      <c r="BN38" s="81"/>
      <c r="BO38" s="81"/>
      <c r="BP38" s="81"/>
      <c r="BQ38" s="81"/>
      <c r="BR38" s="81"/>
      <c r="BS38" s="81"/>
      <c r="BT38" s="81"/>
      <c r="BU38" s="81"/>
      <c r="BV38" s="81"/>
      <c r="BW38" s="81"/>
      <c r="BX38" s="81"/>
      <c r="BY38" s="81"/>
      <c r="BZ38" s="82"/>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0"/>
      <c r="BM39" s="81"/>
      <c r="BN39" s="81"/>
      <c r="BO39" s="81"/>
      <c r="BP39" s="81"/>
      <c r="BQ39" s="81"/>
      <c r="BR39" s="81"/>
      <c r="BS39" s="81"/>
      <c r="BT39" s="81"/>
      <c r="BU39" s="81"/>
      <c r="BV39" s="81"/>
      <c r="BW39" s="81"/>
      <c r="BX39" s="81"/>
      <c r="BY39" s="81"/>
      <c r="BZ39" s="82"/>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0"/>
      <c r="BM40" s="81"/>
      <c r="BN40" s="81"/>
      <c r="BO40" s="81"/>
      <c r="BP40" s="81"/>
      <c r="BQ40" s="81"/>
      <c r="BR40" s="81"/>
      <c r="BS40" s="81"/>
      <c r="BT40" s="81"/>
      <c r="BU40" s="81"/>
      <c r="BV40" s="81"/>
      <c r="BW40" s="81"/>
      <c r="BX40" s="81"/>
      <c r="BY40" s="81"/>
      <c r="BZ40" s="82"/>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0"/>
      <c r="BM41" s="81"/>
      <c r="BN41" s="81"/>
      <c r="BO41" s="81"/>
      <c r="BP41" s="81"/>
      <c r="BQ41" s="81"/>
      <c r="BR41" s="81"/>
      <c r="BS41" s="81"/>
      <c r="BT41" s="81"/>
      <c r="BU41" s="81"/>
      <c r="BV41" s="81"/>
      <c r="BW41" s="81"/>
      <c r="BX41" s="81"/>
      <c r="BY41" s="81"/>
      <c r="BZ41" s="82"/>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0"/>
      <c r="BM42" s="81"/>
      <c r="BN42" s="81"/>
      <c r="BO42" s="81"/>
      <c r="BP42" s="81"/>
      <c r="BQ42" s="81"/>
      <c r="BR42" s="81"/>
      <c r="BS42" s="81"/>
      <c r="BT42" s="81"/>
      <c r="BU42" s="81"/>
      <c r="BV42" s="81"/>
      <c r="BW42" s="81"/>
      <c r="BX42" s="81"/>
      <c r="BY42" s="81"/>
      <c r="BZ42" s="82"/>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0"/>
      <c r="BM43" s="81"/>
      <c r="BN43" s="81"/>
      <c r="BO43" s="81"/>
      <c r="BP43" s="81"/>
      <c r="BQ43" s="81"/>
      <c r="BR43" s="81"/>
      <c r="BS43" s="81"/>
      <c r="BT43" s="81"/>
      <c r="BU43" s="81"/>
      <c r="BV43" s="81"/>
      <c r="BW43" s="81"/>
      <c r="BX43" s="81"/>
      <c r="BY43" s="81"/>
      <c r="BZ43" s="82"/>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3"/>
      <c r="BM44" s="84"/>
      <c r="BN44" s="84"/>
      <c r="BO44" s="84"/>
      <c r="BP44" s="84"/>
      <c r="BQ44" s="84"/>
      <c r="BR44" s="84"/>
      <c r="BS44" s="84"/>
      <c r="BT44" s="84"/>
      <c r="BU44" s="84"/>
      <c r="BV44" s="84"/>
      <c r="BW44" s="84"/>
      <c r="BX44" s="84"/>
      <c r="BY44" s="84"/>
      <c r="BZ44" s="85"/>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115</v>
      </c>
      <c r="BM47" s="66"/>
      <c r="BN47" s="66"/>
      <c r="BO47" s="66"/>
      <c r="BP47" s="66"/>
      <c r="BQ47" s="66"/>
      <c r="BR47" s="66"/>
      <c r="BS47" s="66"/>
      <c r="BT47" s="66"/>
      <c r="BU47" s="66"/>
      <c r="BV47" s="66"/>
      <c r="BW47" s="66"/>
      <c r="BX47" s="66"/>
      <c r="BY47" s="66"/>
      <c r="BZ47" s="67"/>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2">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116</v>
      </c>
      <c r="BM66" s="66"/>
      <c r="BN66" s="66"/>
      <c r="BO66" s="66"/>
      <c r="BP66" s="66"/>
      <c r="BQ66" s="66"/>
      <c r="BR66" s="66"/>
      <c r="BS66" s="66"/>
      <c r="BT66" s="66"/>
      <c r="BU66" s="66"/>
      <c r="BV66" s="66"/>
      <c r="BW66" s="66"/>
      <c r="BX66" s="66"/>
      <c r="BY66" s="66"/>
      <c r="BZ66" s="67"/>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【105.35】</v>
      </c>
      <c r="F85" s="12" t="str">
        <f>データ!AT6</f>
        <v>【63.89】</v>
      </c>
      <c r="G85" s="12" t="str">
        <f>データ!BE6</f>
        <v>【44.07】</v>
      </c>
      <c r="H85" s="12" t="str">
        <f>データ!BP6</f>
        <v>【1,201.79】</v>
      </c>
      <c r="I85" s="12" t="str">
        <f>データ!CA6</f>
        <v>【75.31】</v>
      </c>
      <c r="J85" s="12" t="str">
        <f>データ!CL6</f>
        <v>【216.39】</v>
      </c>
      <c r="K85" s="12" t="str">
        <f>データ!CW6</f>
        <v>【42.57】</v>
      </c>
      <c r="L85" s="12" t="str">
        <f>データ!DH6</f>
        <v>【85.24】</v>
      </c>
      <c r="M85" s="12" t="str">
        <f>データ!DS6</f>
        <v>【25.87】</v>
      </c>
      <c r="N85" s="12" t="str">
        <f>データ!ED6</f>
        <v>【0.01】</v>
      </c>
      <c r="O85" s="12" t="str">
        <f>データ!EO6</f>
        <v>【0.15】</v>
      </c>
    </row>
  </sheetData>
  <sheetProtection algorithmName="SHA-512" hashValue="mEu2N9T8e0njQ85gZHzbRqydlija03V5VHzdUOx1I2EG5tKMU0luGWu3v3EDea0RF7SH1j0XjrdxBB6//8kNPA==" saltValue="kgJhLC3jnTX6uaXuNWF+j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2021</v>
      </c>
      <c r="C6" s="19">
        <f t="shared" ref="C6:X6" si="3">C7</f>
        <v>192139</v>
      </c>
      <c r="D6" s="19">
        <f t="shared" si="3"/>
        <v>46</v>
      </c>
      <c r="E6" s="19">
        <f t="shared" si="3"/>
        <v>17</v>
      </c>
      <c r="F6" s="19">
        <f t="shared" si="3"/>
        <v>4</v>
      </c>
      <c r="G6" s="19">
        <f t="shared" si="3"/>
        <v>0</v>
      </c>
      <c r="H6" s="19" t="str">
        <f t="shared" si="3"/>
        <v>山梨県　甲州市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68.930000000000007</v>
      </c>
      <c r="P6" s="20">
        <f t="shared" si="3"/>
        <v>3.1</v>
      </c>
      <c r="Q6" s="20">
        <f t="shared" si="3"/>
        <v>100</v>
      </c>
      <c r="R6" s="20">
        <f t="shared" si="3"/>
        <v>2712</v>
      </c>
      <c r="S6" s="20">
        <f t="shared" si="3"/>
        <v>30447</v>
      </c>
      <c r="T6" s="20">
        <f t="shared" si="3"/>
        <v>264.11</v>
      </c>
      <c r="U6" s="20">
        <f t="shared" si="3"/>
        <v>115.28</v>
      </c>
      <c r="V6" s="20">
        <f t="shared" si="3"/>
        <v>938</v>
      </c>
      <c r="W6" s="20">
        <f t="shared" si="3"/>
        <v>0.47</v>
      </c>
      <c r="X6" s="20">
        <f t="shared" si="3"/>
        <v>1995.74</v>
      </c>
      <c r="Y6" s="21" t="str">
        <f>IF(Y7="",NA(),Y7)</f>
        <v>-</v>
      </c>
      <c r="Z6" s="21" t="str">
        <f t="shared" ref="Z6:AH6" si="4">IF(Z7="",NA(),Z7)</f>
        <v>-</v>
      </c>
      <c r="AA6" s="21" t="str">
        <f t="shared" si="4"/>
        <v>-</v>
      </c>
      <c r="AB6" s="21">
        <f t="shared" si="4"/>
        <v>100.18</v>
      </c>
      <c r="AC6" s="21">
        <f t="shared" si="4"/>
        <v>100</v>
      </c>
      <c r="AD6" s="21" t="str">
        <f t="shared" si="4"/>
        <v>-</v>
      </c>
      <c r="AE6" s="21" t="str">
        <f t="shared" si="4"/>
        <v>-</v>
      </c>
      <c r="AF6" s="21" t="str">
        <f t="shared" si="4"/>
        <v>-</v>
      </c>
      <c r="AG6" s="21">
        <f t="shared" si="4"/>
        <v>105.78</v>
      </c>
      <c r="AH6" s="21">
        <f t="shared" si="4"/>
        <v>106.09</v>
      </c>
      <c r="AI6" s="20" t="str">
        <f>IF(AI7="","",IF(AI7="-","【-】","【"&amp;SUBSTITUTE(TEXT(AI7,"#,##0.00"),"-","△")&amp;"】"))</f>
        <v>【105.35】</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63.96</v>
      </c>
      <c r="AS6" s="21">
        <f t="shared" si="5"/>
        <v>69.42</v>
      </c>
      <c r="AT6" s="20" t="str">
        <f>IF(AT7="","",IF(AT7="-","【-】","【"&amp;SUBSTITUTE(TEXT(AT7,"#,##0.00"),"-","△")&amp;"】"))</f>
        <v>【63.89】</v>
      </c>
      <c r="AU6" s="21" t="str">
        <f>IF(AU7="",NA(),AU7)</f>
        <v>-</v>
      </c>
      <c r="AV6" s="21" t="str">
        <f t="shared" ref="AV6:BD6" si="6">IF(AV7="",NA(),AV7)</f>
        <v>-</v>
      </c>
      <c r="AW6" s="21" t="str">
        <f t="shared" si="6"/>
        <v>-</v>
      </c>
      <c r="AX6" s="21">
        <f t="shared" si="6"/>
        <v>4.95</v>
      </c>
      <c r="AY6" s="21">
        <f t="shared" si="6"/>
        <v>5.62</v>
      </c>
      <c r="AZ6" s="21" t="str">
        <f t="shared" si="6"/>
        <v>-</v>
      </c>
      <c r="BA6" s="21" t="str">
        <f t="shared" si="6"/>
        <v>-</v>
      </c>
      <c r="BB6" s="21" t="str">
        <f t="shared" si="6"/>
        <v>-</v>
      </c>
      <c r="BC6" s="21">
        <f t="shared" si="6"/>
        <v>44.24</v>
      </c>
      <c r="BD6" s="21">
        <f t="shared" si="6"/>
        <v>43.07</v>
      </c>
      <c r="BE6" s="20" t="str">
        <f>IF(BE7="","",IF(BE7="-","【-】","【"&amp;SUBSTITUTE(TEXT(BE7,"#,##0.00"),"-","△")&amp;"】"))</f>
        <v>【44.07】</v>
      </c>
      <c r="BF6" s="21" t="str">
        <f>IF(BF7="",NA(),BF7)</f>
        <v>-</v>
      </c>
      <c r="BG6" s="21" t="str">
        <f t="shared" ref="BG6:BO6" si="7">IF(BG7="",NA(),BG7)</f>
        <v>-</v>
      </c>
      <c r="BH6" s="21" t="str">
        <f t="shared" si="7"/>
        <v>-</v>
      </c>
      <c r="BI6" s="21">
        <f t="shared" si="7"/>
        <v>395.61</v>
      </c>
      <c r="BJ6" s="21">
        <f t="shared" si="7"/>
        <v>593.82000000000005</v>
      </c>
      <c r="BK6" s="21" t="str">
        <f t="shared" si="7"/>
        <v>-</v>
      </c>
      <c r="BL6" s="21" t="str">
        <f t="shared" si="7"/>
        <v>-</v>
      </c>
      <c r="BM6" s="21" t="str">
        <f t="shared" si="7"/>
        <v>-</v>
      </c>
      <c r="BN6" s="21">
        <f t="shared" si="7"/>
        <v>1258.43</v>
      </c>
      <c r="BO6" s="21">
        <f t="shared" si="7"/>
        <v>1163.75</v>
      </c>
      <c r="BP6" s="20" t="str">
        <f>IF(BP7="","",IF(BP7="-","【-】","【"&amp;SUBSTITUTE(TEXT(BP7,"#,##0.00"),"-","△")&amp;"】"))</f>
        <v>【1,201.79】</v>
      </c>
      <c r="BQ6" s="21" t="str">
        <f>IF(BQ7="",NA(),BQ7)</f>
        <v>-</v>
      </c>
      <c r="BR6" s="21" t="str">
        <f t="shared" ref="BR6:BZ6" si="8">IF(BR7="",NA(),BR7)</f>
        <v>-</v>
      </c>
      <c r="BS6" s="21" t="str">
        <f t="shared" si="8"/>
        <v>-</v>
      </c>
      <c r="BT6" s="21">
        <f t="shared" si="8"/>
        <v>72.19</v>
      </c>
      <c r="BU6" s="21">
        <f t="shared" si="8"/>
        <v>49.31</v>
      </c>
      <c r="BV6" s="21" t="str">
        <f t="shared" si="8"/>
        <v>-</v>
      </c>
      <c r="BW6" s="21" t="str">
        <f t="shared" si="8"/>
        <v>-</v>
      </c>
      <c r="BX6" s="21" t="str">
        <f t="shared" si="8"/>
        <v>-</v>
      </c>
      <c r="BY6" s="21">
        <f t="shared" si="8"/>
        <v>73.36</v>
      </c>
      <c r="BZ6" s="21">
        <f t="shared" si="8"/>
        <v>72.599999999999994</v>
      </c>
      <c r="CA6" s="20" t="str">
        <f>IF(CA7="","",IF(CA7="-","【-】","【"&amp;SUBSTITUTE(TEXT(CA7,"#,##0.00"),"-","△")&amp;"】"))</f>
        <v>【75.31】</v>
      </c>
      <c r="CB6" s="21" t="str">
        <f>IF(CB7="",NA(),CB7)</f>
        <v>-</v>
      </c>
      <c r="CC6" s="21" t="str">
        <f t="shared" ref="CC6:CK6" si="9">IF(CC7="",NA(),CC7)</f>
        <v>-</v>
      </c>
      <c r="CD6" s="21" t="str">
        <f t="shared" si="9"/>
        <v>-</v>
      </c>
      <c r="CE6" s="21">
        <f t="shared" si="9"/>
        <v>175.56</v>
      </c>
      <c r="CF6" s="21">
        <f t="shared" si="9"/>
        <v>289.10000000000002</v>
      </c>
      <c r="CG6" s="21" t="str">
        <f t="shared" si="9"/>
        <v>-</v>
      </c>
      <c r="CH6" s="21" t="str">
        <f t="shared" si="9"/>
        <v>-</v>
      </c>
      <c r="CI6" s="21" t="str">
        <f t="shared" si="9"/>
        <v>-</v>
      </c>
      <c r="CJ6" s="21">
        <f t="shared" si="9"/>
        <v>224.88</v>
      </c>
      <c r="CK6" s="21">
        <f t="shared" si="9"/>
        <v>228.64</v>
      </c>
      <c r="CL6" s="20" t="str">
        <f>IF(CL7="","",IF(CL7="-","【-】","【"&amp;SUBSTITUTE(TEXT(CL7,"#,##0.00"),"-","△")&amp;"】"))</f>
        <v>【216.39】</v>
      </c>
      <c r="CM6" s="21" t="str">
        <f>IF(CM7="",NA(),CM7)</f>
        <v>-</v>
      </c>
      <c r="CN6" s="21" t="str">
        <f t="shared" ref="CN6:CV6" si="10">IF(CN7="",NA(),CN7)</f>
        <v>-</v>
      </c>
      <c r="CO6" s="21" t="str">
        <f t="shared" si="10"/>
        <v>-</v>
      </c>
      <c r="CP6" s="21">
        <f t="shared" si="10"/>
        <v>24.5</v>
      </c>
      <c r="CQ6" s="21">
        <f t="shared" si="10"/>
        <v>23.67</v>
      </c>
      <c r="CR6" s="21" t="str">
        <f t="shared" si="10"/>
        <v>-</v>
      </c>
      <c r="CS6" s="21" t="str">
        <f t="shared" si="10"/>
        <v>-</v>
      </c>
      <c r="CT6" s="21" t="str">
        <f t="shared" si="10"/>
        <v>-</v>
      </c>
      <c r="CU6" s="21">
        <f t="shared" si="10"/>
        <v>42.4</v>
      </c>
      <c r="CV6" s="21">
        <f t="shared" si="10"/>
        <v>42.28</v>
      </c>
      <c r="CW6" s="20" t="str">
        <f>IF(CW7="","",IF(CW7="-","【-】","【"&amp;SUBSTITUTE(TEXT(CW7,"#,##0.00"),"-","△")&amp;"】"))</f>
        <v>【42.57】</v>
      </c>
      <c r="CX6" s="21" t="str">
        <f>IF(CX7="",NA(),CX7)</f>
        <v>-</v>
      </c>
      <c r="CY6" s="21" t="str">
        <f t="shared" ref="CY6:DG6" si="11">IF(CY7="",NA(),CY7)</f>
        <v>-</v>
      </c>
      <c r="CZ6" s="21" t="str">
        <f t="shared" si="11"/>
        <v>-</v>
      </c>
      <c r="DA6" s="21">
        <f t="shared" si="11"/>
        <v>96.86</v>
      </c>
      <c r="DB6" s="21">
        <f t="shared" si="11"/>
        <v>97.01</v>
      </c>
      <c r="DC6" s="21" t="str">
        <f t="shared" si="11"/>
        <v>-</v>
      </c>
      <c r="DD6" s="21" t="str">
        <f t="shared" si="11"/>
        <v>-</v>
      </c>
      <c r="DE6" s="21" t="str">
        <f t="shared" si="11"/>
        <v>-</v>
      </c>
      <c r="DF6" s="21">
        <f t="shared" si="11"/>
        <v>84.19</v>
      </c>
      <c r="DG6" s="21">
        <f t="shared" si="11"/>
        <v>84.34</v>
      </c>
      <c r="DH6" s="20" t="str">
        <f>IF(DH7="","",IF(DH7="-","【-】","【"&amp;SUBSTITUTE(TEXT(DH7,"#,##0.00"),"-","△")&amp;"】"))</f>
        <v>【85.24】</v>
      </c>
      <c r="DI6" s="21" t="str">
        <f>IF(DI7="",NA(),DI7)</f>
        <v>-</v>
      </c>
      <c r="DJ6" s="21" t="str">
        <f t="shared" ref="DJ6:DR6" si="12">IF(DJ7="",NA(),DJ7)</f>
        <v>-</v>
      </c>
      <c r="DK6" s="21" t="str">
        <f t="shared" si="12"/>
        <v>-</v>
      </c>
      <c r="DL6" s="21">
        <f t="shared" si="12"/>
        <v>6.73</v>
      </c>
      <c r="DM6" s="21">
        <f t="shared" si="12"/>
        <v>10.9</v>
      </c>
      <c r="DN6" s="21" t="str">
        <f t="shared" si="12"/>
        <v>-</v>
      </c>
      <c r="DO6" s="21" t="str">
        <f t="shared" si="12"/>
        <v>-</v>
      </c>
      <c r="DP6" s="21" t="str">
        <f t="shared" si="12"/>
        <v>-</v>
      </c>
      <c r="DQ6" s="21">
        <f t="shared" si="12"/>
        <v>21.36</v>
      </c>
      <c r="DR6" s="21">
        <f t="shared" si="12"/>
        <v>22.79</v>
      </c>
      <c r="DS6" s="20" t="str">
        <f>IF(DS7="","",IF(DS7="-","【-】","【"&amp;SUBSTITUTE(TEXT(DS7,"#,##0.00"),"-","△")&amp;"】"))</f>
        <v>【25.87】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1">
        <f t="shared" si="13"/>
        <v>0.01</v>
      </c>
      <c r="EC6" s="21">
        <f t="shared" si="13"/>
        <v>0.01</v>
      </c>
      <c r="ED6" s="20" t="str">
        <f>IF(ED7="","",IF(ED7="-","【-】","【"&amp;SUBSTITUTE(TEXT(ED7,"#,##0.00"),"-","△")&amp;"】"))</f>
        <v>【0.01】</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0.39</v>
      </c>
      <c r="EN6" s="21">
        <f t="shared" si="14"/>
        <v>0.1</v>
      </c>
      <c r="EO6" s="20" t="str">
        <f>IF(EO7="","",IF(EO7="-","【-】","【"&amp;SUBSTITUTE(TEXT(EO7,"#,##0.00"),"-","△")&amp;"】"))</f>
        <v>【0.15】</v>
      </c>
    </row>
    <row r="7" spans="1:148" s="22" customFormat="1" x14ac:dyDescent="0.2">
      <c r="A7" s="14"/>
      <c r="B7" s="23">
        <v>2021</v>
      </c>
      <c r="C7" s="23">
        <v>192139</v>
      </c>
      <c r="D7" s="23">
        <v>46</v>
      </c>
      <c r="E7" s="23">
        <v>17</v>
      </c>
      <c r="F7" s="23">
        <v>4</v>
      </c>
      <c r="G7" s="23">
        <v>0</v>
      </c>
      <c r="H7" s="23" t="s">
        <v>96</v>
      </c>
      <c r="I7" s="23" t="s">
        <v>97</v>
      </c>
      <c r="J7" s="23" t="s">
        <v>98</v>
      </c>
      <c r="K7" s="23" t="s">
        <v>99</v>
      </c>
      <c r="L7" s="23" t="s">
        <v>100</v>
      </c>
      <c r="M7" s="23" t="s">
        <v>101</v>
      </c>
      <c r="N7" s="24" t="s">
        <v>102</v>
      </c>
      <c r="O7" s="24">
        <v>68.930000000000007</v>
      </c>
      <c r="P7" s="24">
        <v>3.1</v>
      </c>
      <c r="Q7" s="24">
        <v>100</v>
      </c>
      <c r="R7" s="24">
        <v>2712</v>
      </c>
      <c r="S7" s="24">
        <v>30447</v>
      </c>
      <c r="T7" s="24">
        <v>264.11</v>
      </c>
      <c r="U7" s="24">
        <v>115.28</v>
      </c>
      <c r="V7" s="24">
        <v>938</v>
      </c>
      <c r="W7" s="24">
        <v>0.47</v>
      </c>
      <c r="X7" s="24">
        <v>1995.74</v>
      </c>
      <c r="Y7" s="24" t="s">
        <v>102</v>
      </c>
      <c r="Z7" s="24" t="s">
        <v>102</v>
      </c>
      <c r="AA7" s="24" t="s">
        <v>102</v>
      </c>
      <c r="AB7" s="24">
        <v>100.18</v>
      </c>
      <c r="AC7" s="24">
        <v>100</v>
      </c>
      <c r="AD7" s="24" t="s">
        <v>102</v>
      </c>
      <c r="AE7" s="24" t="s">
        <v>102</v>
      </c>
      <c r="AF7" s="24" t="s">
        <v>102</v>
      </c>
      <c r="AG7" s="24">
        <v>105.78</v>
      </c>
      <c r="AH7" s="24">
        <v>106.09</v>
      </c>
      <c r="AI7" s="24">
        <v>105.35</v>
      </c>
      <c r="AJ7" s="24" t="s">
        <v>102</v>
      </c>
      <c r="AK7" s="24" t="s">
        <v>102</v>
      </c>
      <c r="AL7" s="24" t="s">
        <v>102</v>
      </c>
      <c r="AM7" s="24">
        <v>0</v>
      </c>
      <c r="AN7" s="24">
        <v>0</v>
      </c>
      <c r="AO7" s="24" t="s">
        <v>102</v>
      </c>
      <c r="AP7" s="24" t="s">
        <v>102</v>
      </c>
      <c r="AQ7" s="24" t="s">
        <v>102</v>
      </c>
      <c r="AR7" s="24">
        <v>63.96</v>
      </c>
      <c r="AS7" s="24">
        <v>69.42</v>
      </c>
      <c r="AT7" s="24">
        <v>63.89</v>
      </c>
      <c r="AU7" s="24" t="s">
        <v>102</v>
      </c>
      <c r="AV7" s="24" t="s">
        <v>102</v>
      </c>
      <c r="AW7" s="24" t="s">
        <v>102</v>
      </c>
      <c r="AX7" s="24">
        <v>4.95</v>
      </c>
      <c r="AY7" s="24">
        <v>5.62</v>
      </c>
      <c r="AZ7" s="24" t="s">
        <v>102</v>
      </c>
      <c r="BA7" s="24" t="s">
        <v>102</v>
      </c>
      <c r="BB7" s="24" t="s">
        <v>102</v>
      </c>
      <c r="BC7" s="24">
        <v>44.24</v>
      </c>
      <c r="BD7" s="24">
        <v>43.07</v>
      </c>
      <c r="BE7" s="24">
        <v>44.07</v>
      </c>
      <c r="BF7" s="24" t="s">
        <v>102</v>
      </c>
      <c r="BG7" s="24" t="s">
        <v>102</v>
      </c>
      <c r="BH7" s="24" t="s">
        <v>102</v>
      </c>
      <c r="BI7" s="24">
        <v>395.61</v>
      </c>
      <c r="BJ7" s="24">
        <v>593.82000000000005</v>
      </c>
      <c r="BK7" s="24" t="s">
        <v>102</v>
      </c>
      <c r="BL7" s="24" t="s">
        <v>102</v>
      </c>
      <c r="BM7" s="24" t="s">
        <v>102</v>
      </c>
      <c r="BN7" s="24">
        <v>1258.43</v>
      </c>
      <c r="BO7" s="24">
        <v>1163.75</v>
      </c>
      <c r="BP7" s="24">
        <v>1201.79</v>
      </c>
      <c r="BQ7" s="24" t="s">
        <v>102</v>
      </c>
      <c r="BR7" s="24" t="s">
        <v>102</v>
      </c>
      <c r="BS7" s="24" t="s">
        <v>102</v>
      </c>
      <c r="BT7" s="24">
        <v>72.19</v>
      </c>
      <c r="BU7" s="24">
        <v>49.31</v>
      </c>
      <c r="BV7" s="24" t="s">
        <v>102</v>
      </c>
      <c r="BW7" s="24" t="s">
        <v>102</v>
      </c>
      <c r="BX7" s="24" t="s">
        <v>102</v>
      </c>
      <c r="BY7" s="24">
        <v>73.36</v>
      </c>
      <c r="BZ7" s="24">
        <v>72.599999999999994</v>
      </c>
      <c r="CA7" s="24">
        <v>75.31</v>
      </c>
      <c r="CB7" s="24" t="s">
        <v>102</v>
      </c>
      <c r="CC7" s="24" t="s">
        <v>102</v>
      </c>
      <c r="CD7" s="24" t="s">
        <v>102</v>
      </c>
      <c r="CE7" s="24">
        <v>175.56</v>
      </c>
      <c r="CF7" s="24">
        <v>289.10000000000002</v>
      </c>
      <c r="CG7" s="24" t="s">
        <v>102</v>
      </c>
      <c r="CH7" s="24" t="s">
        <v>102</v>
      </c>
      <c r="CI7" s="24" t="s">
        <v>102</v>
      </c>
      <c r="CJ7" s="24">
        <v>224.88</v>
      </c>
      <c r="CK7" s="24">
        <v>228.64</v>
      </c>
      <c r="CL7" s="24">
        <v>216.39</v>
      </c>
      <c r="CM7" s="24" t="s">
        <v>102</v>
      </c>
      <c r="CN7" s="24" t="s">
        <v>102</v>
      </c>
      <c r="CO7" s="24" t="s">
        <v>102</v>
      </c>
      <c r="CP7" s="24">
        <v>24.5</v>
      </c>
      <c r="CQ7" s="24">
        <v>23.67</v>
      </c>
      <c r="CR7" s="24" t="s">
        <v>102</v>
      </c>
      <c r="CS7" s="24" t="s">
        <v>102</v>
      </c>
      <c r="CT7" s="24" t="s">
        <v>102</v>
      </c>
      <c r="CU7" s="24">
        <v>42.4</v>
      </c>
      <c r="CV7" s="24">
        <v>42.28</v>
      </c>
      <c r="CW7" s="24">
        <v>42.57</v>
      </c>
      <c r="CX7" s="24" t="s">
        <v>102</v>
      </c>
      <c r="CY7" s="24" t="s">
        <v>102</v>
      </c>
      <c r="CZ7" s="24" t="s">
        <v>102</v>
      </c>
      <c r="DA7" s="24">
        <v>96.86</v>
      </c>
      <c r="DB7" s="24">
        <v>97.01</v>
      </c>
      <c r="DC7" s="24" t="s">
        <v>102</v>
      </c>
      <c r="DD7" s="24" t="s">
        <v>102</v>
      </c>
      <c r="DE7" s="24" t="s">
        <v>102</v>
      </c>
      <c r="DF7" s="24">
        <v>84.19</v>
      </c>
      <c r="DG7" s="24">
        <v>84.34</v>
      </c>
      <c r="DH7" s="24">
        <v>85.24</v>
      </c>
      <c r="DI7" s="24" t="s">
        <v>102</v>
      </c>
      <c r="DJ7" s="24" t="s">
        <v>102</v>
      </c>
      <c r="DK7" s="24" t="s">
        <v>102</v>
      </c>
      <c r="DL7" s="24">
        <v>6.73</v>
      </c>
      <c r="DM7" s="24">
        <v>10.9</v>
      </c>
      <c r="DN7" s="24" t="s">
        <v>102</v>
      </c>
      <c r="DO7" s="24" t="s">
        <v>102</v>
      </c>
      <c r="DP7" s="24" t="s">
        <v>102</v>
      </c>
      <c r="DQ7" s="24">
        <v>21.36</v>
      </c>
      <c r="DR7" s="24">
        <v>22.79</v>
      </c>
      <c r="DS7" s="24">
        <v>25.87</v>
      </c>
      <c r="DT7" s="24" t="s">
        <v>102</v>
      </c>
      <c r="DU7" s="24" t="s">
        <v>102</v>
      </c>
      <c r="DV7" s="24" t="s">
        <v>102</v>
      </c>
      <c r="DW7" s="24">
        <v>0</v>
      </c>
      <c r="DX7" s="24">
        <v>0</v>
      </c>
      <c r="DY7" s="24" t="s">
        <v>102</v>
      </c>
      <c r="DZ7" s="24" t="s">
        <v>102</v>
      </c>
      <c r="EA7" s="24" t="s">
        <v>102</v>
      </c>
      <c r="EB7" s="24">
        <v>0.01</v>
      </c>
      <c r="EC7" s="24">
        <v>0.01</v>
      </c>
      <c r="ED7" s="24">
        <v>0.01</v>
      </c>
      <c r="EE7" s="24" t="s">
        <v>102</v>
      </c>
      <c r="EF7" s="24" t="s">
        <v>102</v>
      </c>
      <c r="EG7" s="24" t="s">
        <v>102</v>
      </c>
      <c r="EH7" s="24">
        <v>0</v>
      </c>
      <c r="EI7" s="24">
        <v>0</v>
      </c>
      <c r="EJ7" s="24" t="s">
        <v>102</v>
      </c>
      <c r="EK7" s="24" t="s">
        <v>102</v>
      </c>
      <c r="EL7" s="24" t="s">
        <v>102</v>
      </c>
      <c r="EM7" s="24">
        <v>0.39</v>
      </c>
      <c r="EN7" s="24">
        <v>0.1</v>
      </c>
      <c r="EO7" s="24">
        <v>0.15</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2">
      <c r="B11">
        <v>4</v>
      </c>
      <c r="C11">
        <v>3</v>
      </c>
      <c r="D11">
        <v>2</v>
      </c>
      <c r="E11">
        <v>1</v>
      </c>
      <c r="F11">
        <v>0</v>
      </c>
      <c r="G11" t="s">
        <v>108</v>
      </c>
    </row>
    <row r="12" spans="1:148" x14ac:dyDescent="0.2">
      <c r="B12">
        <v>1</v>
      </c>
      <c r="C12">
        <v>1</v>
      </c>
      <c r="D12">
        <v>1</v>
      </c>
      <c r="E12">
        <v>2</v>
      </c>
      <c r="F12">
        <v>3</v>
      </c>
      <c r="G12" t="s">
        <v>109</v>
      </c>
    </row>
    <row r="13" spans="1:148" x14ac:dyDescent="0.2">
      <c r="B13" t="s">
        <v>110</v>
      </c>
      <c r="C13" t="s">
        <v>111</v>
      </c>
      <c r="D13" t="s">
        <v>112</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山梨県</cp:lastModifiedBy>
  <cp:lastPrinted>2023-01-26T05:12:08Z</cp:lastPrinted>
  <dcterms:created xsi:type="dcterms:W3CDTF">2023-01-12T23:38:52Z</dcterms:created>
  <dcterms:modified xsi:type="dcterms:W3CDTF">2023-02-16T06:04:50Z</dcterms:modified>
  <cp:category/>
</cp:coreProperties>
</file>