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13 財政課\!旧既設LGWANデータ 20180308移動\新財政課\公営企業関係調査等\_その他調査\R4\R5.1.11【山梨県市町村課：１27〆】公営企業に係わる経営比較分析表（令和３年度）の分析等について（依頼）\県回答\"/>
    </mc:Choice>
  </mc:AlternateContent>
  <workbookProtection workbookAlgorithmName="SHA-512" workbookHashValue="oMhMaVEoy3XBfTilLxB+OlIG+dNVe2nqcFn3CdTnmGp++T1KrVSiJn0ArxwlVvB//iCdFLfQs2kEhbXwHDhvJA==" workbookSaltValue="F2IhmXfXWMHm2mM/+ccIH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<sst xmlns="http://schemas.openxmlformats.org/spreadsheetml/2006/main" count="228" uniqueCount="113">
  <si>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</si>
  <si>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</si>
  <si>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</si>
  <si>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</si>
  <si>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</si>
  <si>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</si>
  <si>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</si>
  <si>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</si>
  <si>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</si>
  <si>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</si>
  <si>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</si>
  <si>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</si>
  <si>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</si>
  <si>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</si>
  <si>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</si>
  <si>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</si>
  <si>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</si>
  <si>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</si>
  <si>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</si>
  <si>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</si>
  <si>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</si>
  <si>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</si>
  <si>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</si>
  <si>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</si>
  <si>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</si>
  <si>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</si>
  <si>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</si>
  <si>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</si>
  <si>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</si>
  <si>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</si>
  <si>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</si>
  <si>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</si>
  <si>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</si>
  <si>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</si>
  <si>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</si>
  <si>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</si>
  <si>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</si>
  <si>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</si>
  <si>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</si>
  <si>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</si>
  <si>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</si>
  <si>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</si>
  <si>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</si>
  <si>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</si>
  <si>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</si>
  <si>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</si>
  <si>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</si>
  <si>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</si>
  <si>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</si>
  <si>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</si>
  <si>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</si>
  <si>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</si>
  <si>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</si>
  <si>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</si>
  <si>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</si>
  <si>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</si>
  <si>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</si>
  <si>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</si>
  <si>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</si>
  <si>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</si>
  <si>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</si>
  <si>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</si>
  <si>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</si>
  <si>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</si>
  <si>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</si>
  <si>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</si>
  <si>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</si>
  <si>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</si>
  <si>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</si>
  <si>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</si>
  <si>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</si>
  <si>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</si>
  <si>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</si>
  <si>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</si>
  <si>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</si>
  <si>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</si>
  <si>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</si>
  <si>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</si>
  <si>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</si>
  <si>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</si>
  <si>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</si>
  <si>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</si>
  <si>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</si>
  <si>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</si>
  <si>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</si>
  <si>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</si>
  <si>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</si>
  <si>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</si>
  <si>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</si>
  <si>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</si>
  <si>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</si>
  <si>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</si>
  <si>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</si>
  <si>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</si>
  <si>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</si>
  <si>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</si>
  <si>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</si>
  <si>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</si>
  <si>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</si>
  <si>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</si>
  <si>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</si>
  <si>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</si>
  <si>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</si>
  <si>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</si>
  <si>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</si>
  <si>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</si>
  <si>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</si>
  <si>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</si>
  <si>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</si>
  <si>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</si>
  <si>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管路更新については、漏水が頻繁に発生している管路を重点路線として計画的に更新を進めている。
　また、供給施設等の老朽化も進んでいるため、耐震化計画を進めていくが、耐震診断、補修、改修工事に多大な費用が必要となり、財政面が課題となっている。
　今後の人口減少なども考慮し、水道料金回収率を上げながら財源を確保するだけでなく、効率的な投資を行っていく必要がある。</t>
    <rPh sb="55" eb="56">
      <t>トウ</t>
    </rPh>
    <rPh sb="174" eb="176">
      <t>ヒツヨウ</t>
    </rPh>
    <phoneticPr fontId="4"/>
  </si>
  <si>
    <t>〇経常収支比率
　類似団体と比較して低い水準であるが、100％を超えており概ね健全経営となっている。今後、更なる費用削減等で経営改善を進めていく必要がある。
〇累積欠損金比率
　令和2年度に旧簡易水道事業と統合したことにより、その欠損金を計上したため高い水準にあるが、利益剰余金を充てることで減少を図っている。
〇流動比率
　令和2年度に旧簡易水道事業と統合したことにより、流動負債が増加し流動比率が減少しているが、現段階における事業運営資金は確保できている。今後、更なる費用削減等で経営改善を進めていく必要がある。
〇企業債残高対給水収益比率
　水道料金の収入等の減少に加え、旧簡易水道事業の企業債残高を引き継いだことにより高い水準となっている。現在実施している浄水場・配水施設の整備事業に伴う、起債借入による起債残高と償還額の増加が見込まれる。施設の整備更新事業を行うためにも経営健全化の取組が必要であると考える。
〇料金回収率
　旧簡易水道事業統合による給水原価の増加が、料金回収率の低下を招いている。大幅な既存施設の除却を行う予定がないため、適切な料金収入の確保により供給単価を増加させ、料金回収率を高める必要があると考える。
〇給水原価
　経常費用の増加により前年に比べ増加。経常費用の削減と管路の更新及び漏水箇所の修繕にて有収水量の増加が必要である。
〇施設利用率
　類似団体と比較して高く、利用状況等は効率的に行われている。
〇有収率
　類似団体と比較して低く、原因として施設や管路の老朽化が進んでいることが考えられる。原因を特定し有収率の改善や施設の必要最小限の改良・更新を実施し、有収水量を高める必要がある。</t>
    <rPh sb="37" eb="38">
      <t>オオム</t>
    </rPh>
    <rPh sb="50" eb="52">
      <t>コンゴ</t>
    </rPh>
    <rPh sb="53" eb="54">
      <t>サラ</t>
    </rPh>
    <rPh sb="56" eb="58">
      <t>ヒヨウ</t>
    </rPh>
    <rPh sb="58" eb="60">
      <t>サクゲン</t>
    </rPh>
    <rPh sb="60" eb="61">
      <t>トウ</t>
    </rPh>
    <rPh sb="62" eb="64">
      <t>ケイエイ</t>
    </rPh>
    <rPh sb="64" eb="66">
      <t>カイゼン</t>
    </rPh>
    <rPh sb="67" eb="68">
      <t>スス</t>
    </rPh>
    <rPh sb="72" eb="74">
      <t>ヒツヨウ</t>
    </rPh>
    <rPh sb="119" eb="121">
      <t>ケイジョウ</t>
    </rPh>
    <rPh sb="125" eb="126">
      <t>タカ</t>
    </rPh>
    <rPh sb="127" eb="129">
      <t>スイジュン</t>
    </rPh>
    <rPh sb="140" eb="141">
      <t>ア</t>
    </rPh>
    <rPh sb="149" eb="150">
      <t>ハカ</t>
    </rPh>
    <rPh sb="187" eb="191">
      <t>リュウドウフサイ</t>
    </rPh>
    <rPh sb="192" eb="194">
      <t>ゾウカ</t>
    </rPh>
    <rPh sb="195" eb="197">
      <t>リュウドウ</t>
    </rPh>
    <rPh sb="197" eb="199">
      <t>ヒリツ</t>
    </rPh>
    <rPh sb="200" eb="202">
      <t>ゲンショウ</t>
    </rPh>
    <rPh sb="230" eb="232">
      <t>コンゴ</t>
    </rPh>
    <rPh sb="252" eb="254">
      <t>ヒツヨウ</t>
    </rPh>
    <rPh sb="313" eb="314">
      <t>タカ</t>
    </rPh>
    <rPh sb="315" eb="317">
      <t>スイジュン</t>
    </rPh>
    <rPh sb="324" eb="326">
      <t>ゲンザイ</t>
    </rPh>
    <rPh sb="326" eb="328">
      <t>ジッシ</t>
    </rPh>
    <rPh sb="338" eb="340">
      <t>シセツ</t>
    </rPh>
    <rPh sb="341" eb="343">
      <t>セイビ</t>
    </rPh>
    <rPh sb="377" eb="379">
      <t>セイビ</t>
    </rPh>
    <rPh sb="379" eb="381">
      <t>コウシン</t>
    </rPh>
    <rPh sb="392" eb="395">
      <t>ケンゼンカ</t>
    </rPh>
    <rPh sb="396" eb="397">
      <t>ト</t>
    </rPh>
    <rPh sb="397" eb="398">
      <t>ク</t>
    </rPh>
    <rPh sb="475" eb="477">
      <t>テキセツ</t>
    </rPh>
    <rPh sb="478" eb="480">
      <t>リョウキン</t>
    </rPh>
    <rPh sb="480" eb="482">
      <t>シュウニュウ</t>
    </rPh>
    <rPh sb="483" eb="485">
      <t>カクホ</t>
    </rPh>
    <rPh sb="513" eb="514">
      <t>カンガ</t>
    </rPh>
    <rPh sb="667" eb="669">
      <t>ゲンイン</t>
    </rPh>
    <rPh sb="670" eb="672">
      <t>トクテイ</t>
    </rPh>
    <phoneticPr fontId="4"/>
  </si>
  <si>
    <t>　本市の水道事業の経営状況は、人口減少や節水機器の普及などの影響により、給水収益の減少が予想される。そのため、施設更新等による有収率及び料金回収率を高める必要がある。また、広域連携についての検討会にも参加し、他事業者と情報共有を継続的に図っていく。その中で、インフラの分散化による非効率な給水サービスから、より効率的な水道事業を目指した水道施設の集約化を考えていく必要がある。
　さらに、令和2年度から旧上水道事業と旧簡易水道事業とが統合した本市の水道事業は、今後も国庫補助金、他会計繰入金を受けながら事業の継続及び大型施設の整備を行う必要があるが、甲州市水道ビジョン及び経営戦略に基づくとともに、財務諸表を分析するなかで、財政面での課題を考慮し、なお一層の経営努力と費用対効果の高い事業推進を行っていく。</t>
    <rPh sb="55" eb="57">
      <t>シセツ</t>
    </rPh>
    <rPh sb="59" eb="60">
      <t>トウ</t>
    </rPh>
    <rPh sb="263" eb="265">
      <t>セイビ</t>
    </rPh>
    <rPh sb="304" eb="306">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</si>
</sst>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1.33</c:v>
                </c:pt>
                <c:pt idx="1">
                  <c:v>1.46</c:v>
                </c:pt>
                <c:pt idx="2">
                  <c:v>1.1399999999999999</c:v>
                </c:pt>
                <c:pt idx="3">
                  <c:v>0.64</c:v>
                </c:pt>
                <c:pt idx="4">
                  <c:v>0.59</c:v>
                </c:pt>
              </c:numCache>
            </c:numRef>
          </c:val>
          <c:extLst>
            <c:ext xmlns:c16="http://schemas.microsoft.com/office/drawing/2014/chart" uri="{C3380CC4-5D6E-409C-BE32-E72D297353CC}">
              <c16:uniqueId val="{00000000-62DA-4D4B-B642-3900FEECDF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2DA-4D4B-B642-3900FEECDF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52.79</c:v>
                </c:pt>
                <c:pt idx="1">
                  <c:v>50.53</c:v>
                </c:pt>
                <c:pt idx="2">
                  <c:v>49.46</c:v>
                </c:pt>
                <c:pt idx="3">
                  <c:v>79.86</c:v>
                </c:pt>
                <c:pt idx="4">
                  <c:v>68.88</c:v>
                </c:pt>
              </c:numCache>
            </c:numRef>
          </c:val>
          <c:extLst>
            <c:ext xmlns:c16="http://schemas.microsoft.com/office/drawing/2014/chart" uri="{C3380CC4-5D6E-409C-BE32-E72D297353CC}">
              <c16:uniqueId val="{00000000-14EC-43A9-83FB-EE232ED2A0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4EC-43A9-83FB-EE232ED2A0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74.12</c:v>
                </c:pt>
                <c:pt idx="1">
                  <c:v>74.63</c:v>
                </c:pt>
                <c:pt idx="2">
                  <c:v>74.819999999999993</c:v>
                </c:pt>
                <c:pt idx="3">
                  <c:v>76.430000000000007</c:v>
                </c:pt>
                <c:pt idx="4">
                  <c:v>76.489999999999995</c:v>
                </c:pt>
              </c:numCache>
            </c:numRef>
          </c:val>
          <c:extLst>
            <c:ext xmlns:c16="http://schemas.microsoft.com/office/drawing/2014/chart" uri="{C3380CC4-5D6E-409C-BE32-E72D297353CC}">
              <c16:uniqueId val="{00000000-5D0E-444F-B918-74ECECF498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D0E-444F-B918-74ECECF498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110.45</c:v>
                </c:pt>
                <c:pt idx="1">
                  <c:v>111.45</c:v>
                </c:pt>
                <c:pt idx="2">
                  <c:v>105.88</c:v>
                </c:pt>
                <c:pt idx="3">
                  <c:v>103.99</c:v>
                </c:pt>
                <c:pt idx="4">
                  <c:v>105.98</c:v>
                </c:pt>
              </c:numCache>
            </c:numRef>
          </c:val>
          <c:extLst>
            <c:ext xmlns:c16="http://schemas.microsoft.com/office/drawing/2014/chart" uri="{C3380CC4-5D6E-409C-BE32-E72D297353CC}">
              <c16:uniqueId val="{00000000-487A-43E3-A4B7-320DC0B69F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87A-43E3-A4B7-320DC0B69F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44.68</c:v>
                </c:pt>
                <c:pt idx="1">
                  <c:v>45.85</c:v>
                </c:pt>
                <c:pt idx="2">
                  <c:v>47.12</c:v>
                </c:pt>
                <c:pt idx="3">
                  <c:v>29.86</c:v>
                </c:pt>
                <c:pt idx="4">
                  <c:v>31.75</c:v>
                </c:pt>
              </c:numCache>
            </c:numRef>
          </c:val>
          <c:extLst>
            <c:ext xmlns:c16="http://schemas.microsoft.com/office/drawing/2014/chart" uri="{C3380CC4-5D6E-409C-BE32-E72D297353CC}">
              <c16:uniqueId val="{00000000-CF79-46E5-AE57-5D9902CDB3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F79-46E5-AE57-5D9902CDB3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25.78</c:v>
                </c:pt>
                <c:pt idx="1">
                  <c:v>26.34</c:v>
                </c:pt>
                <c:pt idx="2">
                  <c:v>26.79</c:v>
                </c:pt>
                <c:pt idx="3">
                  <c:v>12.56</c:v>
                </c:pt>
                <c:pt idx="4">
                  <c:v>13.9</c:v>
                </c:pt>
              </c:numCache>
            </c:numRef>
          </c:val>
          <c:extLst>
            <c:ext xmlns:c16="http://schemas.microsoft.com/office/drawing/2014/chart" uri="{C3380CC4-5D6E-409C-BE32-E72D297353CC}">
              <c16:uniqueId val="{00000000-B753-4DD7-853C-4BEF986A82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753-4DD7-853C-4BEF986A82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35.07</c:v>
                </c:pt>
                <c:pt idx="4" formatCode="#,##0.00;&quot;△&quot;#,##0.00;&quot;-&quot;">
                  <c:v>25.83</c:v>
                </c:pt>
              </c:numCache>
            </c:numRef>
          </c:val>
          <c:extLst>
            <c:ext xmlns:c16="http://schemas.microsoft.com/office/drawing/2014/chart" uri="{C3380CC4-5D6E-409C-BE32-E72D297353CC}">
              <c16:uniqueId val="{00000000-C164-4864-82DC-EECC162BE71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C164-4864-82DC-EECC162BE71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830.84</c:v>
                </c:pt>
                <c:pt idx="1">
                  <c:v>670.39</c:v>
                </c:pt>
                <c:pt idx="2">
                  <c:v>826.16</c:v>
                </c:pt>
                <c:pt idx="3">
                  <c:v>310.14999999999998</c:v>
                </c:pt>
                <c:pt idx="4">
                  <c:v>265.91000000000003</c:v>
                </c:pt>
              </c:numCache>
            </c:numRef>
          </c:val>
          <c:extLst>
            <c:ext xmlns:c16="http://schemas.microsoft.com/office/drawing/2014/chart" uri="{C3380CC4-5D6E-409C-BE32-E72D297353CC}">
              <c16:uniqueId val="{00000000-758B-48F3-B284-E09E6A7EA3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58B-48F3-B284-E09E6A7EA3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269.94</c:v>
                </c:pt>
                <c:pt idx="1">
                  <c:v>259.2</c:v>
                </c:pt>
                <c:pt idx="2">
                  <c:v>242.6</c:v>
                </c:pt>
                <c:pt idx="3">
                  <c:v>706.61</c:v>
                </c:pt>
                <c:pt idx="4">
                  <c:v>707.59</c:v>
                </c:pt>
              </c:numCache>
            </c:numRef>
          </c:val>
          <c:extLst>
            <c:ext xmlns:c16="http://schemas.microsoft.com/office/drawing/2014/chart" uri="{C3380CC4-5D6E-409C-BE32-E72D297353CC}">
              <c16:uniqueId val="{00000000-4368-480D-AD13-968779C4E0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368-480D-AD13-968779C4E0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103.79</c:v>
                </c:pt>
                <c:pt idx="1">
                  <c:v>106.84</c:v>
                </c:pt>
                <c:pt idx="2">
                  <c:v>101.55</c:v>
                </c:pt>
                <c:pt idx="3">
                  <c:v>77.5</c:v>
                </c:pt>
                <c:pt idx="4">
                  <c:v>73.31</c:v>
                </c:pt>
              </c:numCache>
            </c:numRef>
          </c:val>
          <c:extLst>
            <c:ext xmlns:c16="http://schemas.microsoft.com/office/drawing/2014/chart" uri="{C3380CC4-5D6E-409C-BE32-E72D297353CC}">
              <c16:uniqueId val="{00000000-7BD1-49E2-8213-F144089B95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BD1-49E2-8213-F144089B95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168.44</c:v>
                </c:pt>
                <c:pt idx="1">
                  <c:v>164.3</c:v>
                </c:pt>
                <c:pt idx="2">
                  <c:v>172.89</c:v>
                </c:pt>
                <c:pt idx="3">
                  <c:v>209.92</c:v>
                </c:pt>
                <c:pt idx="4">
                  <c:v>222.01</c:v>
                </c:pt>
              </c:numCache>
            </c:numRef>
          </c:val>
          <c:extLst>
            <c:ext xmlns:c16="http://schemas.microsoft.com/office/drawing/2014/chart" uri="{C3380CC4-5D6E-409C-BE32-E72D297353CC}">
              <c16:uniqueId val="{00000000-911D-45BB-ABEC-A7C37BF096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11D-45BB-ABEC-A7C37BF096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甲州市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30447</v>
      </c>
      <c r="AM8" s="45"/>
      <c r="AN8" s="45"/>
      <c r="AO8" s="45"/>
      <c r="AP8" s="45"/>
      <c r="AQ8" s="45"/>
      <c r="AR8" s="45"/>
      <c r="AS8" s="45"/>
      <c r="AT8" s="46">
        <f>データ!$S$6</f>
        <v>264.11</v>
      </c>
      <c r="AU8" s="47"/>
      <c r="AV8" s="47"/>
      <c r="AW8" s="47"/>
      <c r="AX8" s="47"/>
      <c r="AY8" s="47"/>
      <c r="AZ8" s="47"/>
      <c r="BA8" s="47"/>
      <c r="BB8" s="48">
        <f>データ!$T$6</f>
        <v>115.28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57.36</v>
      </c>
      <c r="J10" s="47"/>
      <c r="K10" s="47"/>
      <c r="L10" s="47"/>
      <c r="M10" s="47"/>
      <c r="N10" s="47"/>
      <c r="O10" s="75"/>
      <c r="P10" s="48">
        <f>データ!$P$6</f>
        <v>96.42</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29141</v>
      </c>
      <c r="AM10" s="45"/>
      <c r="AN10" s="45"/>
      <c r="AO10" s="45"/>
      <c r="AP10" s="45"/>
      <c r="AQ10" s="45"/>
      <c r="AR10" s="45"/>
      <c r="AS10" s="45"/>
      <c r="AT10" s="46">
        <f>データ!$V$6</f>
        <v>39.56</v>
      </c>
      <c r="AU10" s="47"/>
      <c r="AV10" s="47"/>
      <c r="AW10" s="47"/>
      <c r="AX10" s="47"/>
      <c r="AY10" s="47"/>
      <c r="AZ10" s="47"/>
      <c r="BA10" s="47"/>
      <c r="BB10" s="48">
        <f>データ!$W$6</f>
        <v>736.63</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110</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112</v>
      </c>
      <c r="BM66" s="91"/>
      <c r="BN66" s="91"/>
      <c r="BO66" s="91"/>
      <c r="BP66" s="91"/>
      <c r="BQ66" s="91"/>
      <c r="BR66" s="91"/>
      <c r="BS66" s="91"/>
      <c r="BT66" s="91"/>
      <c r="BU66" s="91"/>
      <c r="BV66" s="91"/>
      <c r="BW66" s="91"/>
      <c r="BX66" s="91"/>
      <c r="BY66" s="91"/>
      <c r="BZ66" s="9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lJSf3Z2e4672G16+wtSFHrjRvE0G3c6a589uNT5KBEMwNxu+NkzXxYrHIhTqmOEhMJwQ3NIxKcLyPCTi5tqqg==" saltValue="Je/p3mjwDUEAhnVG0vgy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27</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52</v>
      </c>
      <c r="B4" s="17"/>
      <c r="C4" s="17"/>
      <c r="D4" s="17"/>
      <c r="E4" s="17"/>
      <c r="F4" s="17"/>
      <c r="G4" s="17"/>
      <c r="H4" s="83"/>
      <c r="I4" s="84"/>
      <c r="J4" s="84"/>
      <c r="K4" s="84"/>
      <c r="L4" s="84"/>
      <c r="M4" s="84"/>
      <c r="N4" s="84"/>
      <c r="O4" s="84"/>
      <c r="P4" s="84"/>
      <c r="Q4" s="84"/>
      <c r="R4" s="84"/>
      <c r="S4" s="84"/>
      <c r="T4" s="84"/>
      <c r="U4" s="84"/>
      <c r="V4" s="84"/>
      <c r="W4" s="85"/>
      <c r="X4" s="79" t="s">
        <v>53</v>
      </c>
      <c r="Y4" s="79"/>
      <c r="Z4" s="79"/>
      <c r="AA4" s="79"/>
      <c r="AB4" s="79"/>
      <c r="AC4" s="79"/>
      <c r="AD4" s="79"/>
      <c r="AE4" s="79"/>
      <c r="AF4" s="79"/>
      <c r="AG4" s="79"/>
      <c r="AH4" s="79"/>
      <c r="AI4" s="79" t="s">
        <v>54</v>
      </c>
      <c r="AJ4" s="79"/>
      <c r="AK4" s="79"/>
      <c r="AL4" s="79"/>
      <c r="AM4" s="79"/>
      <c r="AN4" s="79"/>
      <c r="AO4" s="79"/>
      <c r="AP4" s="79"/>
      <c r="AQ4" s="79"/>
      <c r="AR4" s="79"/>
      <c r="AS4" s="79"/>
      <c r="AT4" s="79" t="s">
        <v>55</v>
      </c>
      <c r="AU4" s="79"/>
      <c r="AV4" s="79"/>
      <c r="AW4" s="79"/>
      <c r="AX4" s="79"/>
      <c r="AY4" s="79"/>
      <c r="AZ4" s="79"/>
      <c r="BA4" s="79"/>
      <c r="BB4" s="79"/>
      <c r="BC4" s="79"/>
      <c r="BD4" s="79"/>
      <c r="BE4" s="79" t="s">
        <v>56</v>
      </c>
      <c r="BF4" s="79"/>
      <c r="BG4" s="79"/>
      <c r="BH4" s="79"/>
      <c r="BI4" s="79"/>
      <c r="BJ4" s="79"/>
      <c r="BK4" s="79"/>
      <c r="BL4" s="79"/>
      <c r="BM4" s="79"/>
      <c r="BN4" s="79"/>
      <c r="BO4" s="79"/>
      <c r="BP4" s="79" t="s">
        <v>57</v>
      </c>
      <c r="BQ4" s="79"/>
      <c r="BR4" s="79"/>
      <c r="BS4" s="79"/>
      <c r="BT4" s="79"/>
      <c r="BU4" s="79"/>
      <c r="BV4" s="79"/>
      <c r="BW4" s="79"/>
      <c r="BX4" s="79"/>
      <c r="BY4" s="79"/>
      <c r="BZ4" s="79"/>
      <c r="CA4" s="79" t="s">
        <v>58</v>
      </c>
      <c r="CB4" s="79"/>
      <c r="CC4" s="79"/>
      <c r="CD4" s="79"/>
      <c r="CE4" s="79"/>
      <c r="CF4" s="79"/>
      <c r="CG4" s="79"/>
      <c r="CH4" s="79"/>
      <c r="CI4" s="79"/>
      <c r="CJ4" s="79"/>
      <c r="CK4" s="79"/>
      <c r="CL4" s="79" t="s">
        <v>59</v>
      </c>
      <c r="CM4" s="79"/>
      <c r="CN4" s="79"/>
      <c r="CO4" s="79"/>
      <c r="CP4" s="79"/>
      <c r="CQ4" s="79"/>
      <c r="CR4" s="79"/>
      <c r="CS4" s="79"/>
      <c r="CT4" s="79"/>
      <c r="CU4" s="79"/>
      <c r="CV4" s="79"/>
      <c r="CW4" s="79" t="s">
        <v>60</v>
      </c>
      <c r="CX4" s="79"/>
      <c r="CY4" s="79"/>
      <c r="CZ4" s="79"/>
      <c r="DA4" s="79"/>
      <c r="DB4" s="79"/>
      <c r="DC4" s="79"/>
      <c r="DD4" s="79"/>
      <c r="DE4" s="79"/>
      <c r="DF4" s="79"/>
      <c r="DG4" s="79"/>
      <c r="DH4" s="79" t="s">
        <v>61</v>
      </c>
      <c r="DI4" s="79"/>
      <c r="DJ4" s="79"/>
      <c r="DK4" s="79"/>
      <c r="DL4" s="79"/>
      <c r="DM4" s="79"/>
      <c r="DN4" s="79"/>
      <c r="DO4" s="79"/>
      <c r="DP4" s="79"/>
      <c r="DQ4" s="79"/>
      <c r="DR4" s="79"/>
      <c r="DS4" s="79" t="s">
        <v>62</v>
      </c>
      <c r="DT4" s="79"/>
      <c r="DU4" s="79"/>
      <c r="DV4" s="79"/>
      <c r="DW4" s="79"/>
      <c r="DX4" s="79"/>
      <c r="DY4" s="79"/>
      <c r="DZ4" s="79"/>
      <c r="EA4" s="79"/>
      <c r="EB4" s="79"/>
      <c r="EC4" s="79"/>
      <c r="ED4" s="79" t="s">
        <v>63</v>
      </c>
      <c r="EE4" s="79"/>
      <c r="EF4" s="79"/>
      <c r="EG4" s="79"/>
      <c r="EH4" s="79"/>
      <c r="EI4" s="79"/>
      <c r="EJ4" s="79"/>
      <c r="EK4" s="79"/>
      <c r="EL4" s="79"/>
      <c r="EM4" s="79"/>
      <c r="EN4" s="79"/>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192139</v>
      </c>
      <c r="D6" s="20">
        <f t="shared" si="3"/>
        <v>46</v>
      </c>
      <c r="E6" s="20">
        <f t="shared" si="3"/>
        <v>1</v>
      </c>
      <c r="F6" s="20">
        <f t="shared" si="3"/>
        <v>0</v>
      </c>
      <c r="G6" s="20">
        <f t="shared" si="3"/>
        <v>1</v>
      </c>
      <c r="H6" s="20" t="str">
        <f t="shared" si="3"/>
        <v>山梨県　甲州市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57.36</v>
      </c>
      <c r="P6" s="21">
        <f t="shared" si="3"/>
        <v>96.42</v>
      </c>
      <c r="Q6" s="21">
        <f t="shared" si="3"/>
        <v>3080</v>
      </c>
      <c r="R6" s="21">
        <f t="shared" si="3"/>
        <v>30447</v>
      </c>
      <c r="S6" s="21">
        <f t="shared" si="3"/>
        <v>264.11</v>
      </c>
      <c r="T6" s="21">
        <f t="shared" si="3"/>
        <v>115.28</v>
      </c>
      <c r="U6" s="21">
        <f t="shared" si="3"/>
        <v>29141</v>
      </c>
      <c r="V6" s="21">
        <f t="shared" si="3"/>
        <v>39.56</v>
      </c>
      <c r="W6" s="21">
        <f t="shared" si="3"/>
        <v>736.63</v>
      </c>
      <c r="X6" s="22">
        <f>IF(X7="",NA(),X7)</f>
        <v>110.45</v>
      </c>
      <c r="Y6" s="22">
        <f t="shared" ref="Y6:AG6" si="4">IF(Y7="",NA(),Y7)</f>
        <v>111.45</v>
      </c>
      <c r="Z6" s="22">
        <f t="shared" si="4"/>
        <v>105.88</v>
      </c>
      <c r="AA6" s="22">
        <f t="shared" si="4"/>
        <v>103.99</v>
      </c>
      <c r="AB6" s="22">
        <f t="shared" si="4"/>
        <v>105.98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2">
        <f t="shared" si="5"/>
        <v>35.07</v>
      </c>
      <c r="AM6" s="22">
        <f t="shared" si="5"/>
        <v>25.83</v>
      </c>
      <c r="AN6" s="22">
        <f t="shared" si="5"/>
        <v>2.64</v>
      </c>
      <c r="AO6" s="22">
        <f t="shared" si="5"/>
        <v>3.16</v>
      </c>
      <c r="AP6" s="22">
        <f t="shared" si="5"/>
        <v>3.59</v>
      </c>
      <c r="AQ6" s="22">
        <f t="shared" si="5"/>
        <v>3.98</v>
      </c>
      <c r="AR6" s="22">
        <f t="shared" si="5"/>
        <v>6.02</v>
      </c>
      <c r="AS6" s="21" t="str">
        <f>IF(AS7="","",IF(AS7="-","【-】","【"&amp;SUBSTITUTE(TEXT(AS7,"#,##0.00"),"-","△")&amp;"】"))</f>
        <v>【1.30】</v>
      </c>
      <c r="AT6" s="22">
        <f>IF(AT7="",NA(),AT7)</f>
        <v>830.84</v>
      </c>
      <c r="AU6" s="22">
        <f t="shared" ref="AU6:BC6" si="6">IF(AU7="",NA(),AU7)</f>
        <v>670.39</v>
      </c>
      <c r="AV6" s="22">
        <f t="shared" si="6"/>
        <v>826.16</v>
      </c>
      <c r="AW6" s="22">
        <f t="shared" si="6"/>
        <v>310.14999999999998</v>
      </c>
      <c r="AX6" s="22">
        <f t="shared" si="6"/>
        <v>265.91000000000003</v>
      </c>
      <c r="AY6" s="22">
        <f t="shared" si="6"/>
        <v>359.47</v>
      </c>
      <c r="AZ6" s="22">
        <f t="shared" si="6"/>
        <v>369.69</v>
      </c>
      <c r="BA6" s="22">
        <f t="shared" si="6"/>
        <v>379.08</v>
      </c>
      <c r="BB6" s="22">
        <f t="shared" si="6"/>
        <v>367.55</v>
      </c>
      <c r="BC6" s="22">
        <f t="shared" si="6"/>
        <v>378.56</v>
      </c>
      <c r="BD6" s="21" t="str">
        <f>IF(BD7="","",IF(BD7="-","【-】","【"&amp;SUBSTITUTE(TEXT(BD7,"#,##0.00"),"-","△")&amp;"】"))</f>
        <v>【261.51】</v>
      </c>
      <c r="BE6" s="22">
        <f>IF(BE7="",NA(),BE7)</f>
        <v>269.94</v>
      </c>
      <c r="BF6" s="22">
        <f t="shared" ref="BF6:BN6" si="7">IF(BF7="",NA(),BF7)</f>
        <v>259.2</v>
      </c>
      <c r="BG6" s="22">
        <f t="shared" si="7"/>
        <v>242.6</v>
      </c>
      <c r="BH6" s="22">
        <f t="shared" si="7"/>
        <v>706.61</v>
      </c>
      <c r="BI6" s="22">
        <f t="shared" si="7"/>
        <v>707.59</v>
      </c>
      <c r="BJ6" s="22">
        <f t="shared" si="7"/>
        <v>401.79</v>
      </c>
      <c r="BK6" s="22">
        <f t="shared" si="7"/>
        <v>402.99</v>
      </c>
      <c r="BL6" s="22">
        <f t="shared" si="7"/>
        <v>398.98</v>
      </c>
      <c r="BM6" s="22">
        <f t="shared" si="7"/>
        <v>418.68</v>
      </c>
      <c r="BN6" s="22">
        <f t="shared" si="7"/>
        <v>395.68</v>
      </c>
      <c r="BO6" s="21" t="str">
        <f>IF(BO7="","",IF(BO7="-","【-】","【"&amp;SUBSTITUTE(TEXT(BO7,"#,##0.00"),"-","△")&amp;"】"))</f>
        <v>【265.16】</v>
      </c>
      <c r="BP6" s="22">
        <f>IF(BP7="",NA(),BP7)</f>
        <v>103.79</v>
      </c>
      <c r="BQ6" s="22">
        <f t="shared" ref="BQ6:BY6" si="8">IF(BQ7="",NA(),BQ7)</f>
        <v>106.84</v>
      </c>
      <c r="BR6" s="22">
        <f t="shared" si="8"/>
        <v>101.55</v>
      </c>
      <c r="BS6" s="22">
        <f t="shared" si="8"/>
        <v>77.5</v>
      </c>
      <c r="BT6" s="22">
        <f t="shared" si="8"/>
        <v>73.31</v>
      </c>
      <c r="BU6" s="22">
        <f t="shared" si="8"/>
        <v>100.12</v>
      </c>
      <c r="BV6" s="22">
        <f t="shared" si="8"/>
        <v>98.66</v>
      </c>
      <c r="BW6" s="22">
        <f t="shared" si="8"/>
        <v>98.64</v>
      </c>
      <c r="BX6" s="22">
        <f t="shared" si="8"/>
        <v>94.78</v>
      </c>
      <c r="BY6" s="22">
        <f t="shared" si="8"/>
        <v>97.59</v>
      </c>
      <c r="BZ6" s="21" t="str">
        <f>IF(BZ7="","",IF(BZ7="-","【-】","【"&amp;SUBSTITUTE(TEXT(BZ7,"#,##0.00"),"-","△")&amp;"】"))</f>
        <v>【102.35】</v>
      </c>
      <c r="CA6" s="22">
        <f>IF(CA7="",NA(),CA7)</f>
        <v>168.44</v>
      </c>
      <c r="CB6" s="22">
        <f t="shared" ref="CB6:CJ6" si="9">IF(CB7="",NA(),CB7)</f>
        <v>164.3</v>
      </c>
      <c r="CC6" s="22">
        <f t="shared" si="9"/>
        <v>172.89</v>
      </c>
      <c r="CD6" s="22">
        <f t="shared" si="9"/>
        <v>209.92</v>
      </c>
      <c r="CE6" s="22">
        <f t="shared" si="9"/>
        <v>222.01</v>
      </c>
      <c r="CF6" s="22">
        <f t="shared" si="9"/>
        <v>174.97</v>
      </c>
      <c r="CG6" s="22">
        <f t="shared" si="9"/>
        <v>178.59</v>
      </c>
      <c r="CH6" s="22">
        <f t="shared" si="9"/>
        <v>178.92</v>
      </c>
      <c r="CI6" s="22">
        <f t="shared" si="9"/>
        <v>181.3</v>
      </c>
      <c r="CJ6" s="22">
        <f t="shared" si="9"/>
        <v>181.71</v>
      </c>
      <c r="CK6" s="21" t="str">
        <f>IF(CK7="","",IF(CK7="-","【-】","【"&amp;SUBSTITUTE(TEXT(CK7,"#,##0.00"),"-","△")&amp;"】"))</f>
        <v>【167.74】</v>
      </c>
      <c r="CL6" s="22">
        <f>IF(CL7="",NA(),CL7)</f>
        <v>52.79</v>
      </c>
      <c r="CM6" s="22">
        <f t="shared" ref="CM6:CU6" si="10">IF(CM7="",NA(),CM7)</f>
        <v>50.53</v>
      </c>
      <c r="CN6" s="22">
        <f t="shared" si="10"/>
        <v>49.46</v>
      </c>
      <c r="CO6" s="22">
        <f t="shared" si="10"/>
        <v>79.86</v>
      </c>
      <c r="CP6" s="22">
        <f t="shared" si="10"/>
        <v>68.88</v>
      </c>
      <c r="CQ6" s="22">
        <f t="shared" si="10"/>
        <v>55.63</v>
      </c>
      <c r="CR6" s="22">
        <f t="shared" si="10"/>
        <v>55.03</v>
      </c>
      <c r="CS6" s="22">
        <f t="shared" si="10"/>
        <v>55.14</v>
      </c>
      <c r="CT6" s="22">
        <f t="shared" si="10"/>
        <v>55.89</v>
      </c>
      <c r="CU6" s="22">
        <f t="shared" si="10"/>
        <v>55.72</v>
      </c>
      <c r="CV6" s="21" t="str">
        <f>IF(CV7="","",IF(CV7="-","【-】","【"&amp;SUBSTITUTE(TEXT(CV7,"#,##0.00"),"-","△")&amp;"】"))</f>
        <v>【60.29】</v>
      </c>
      <c r="CW6" s="22">
        <f>IF(CW7="",NA(),CW7)</f>
        <v>74.12</v>
      </c>
      <c r="CX6" s="22">
        <f t="shared" ref="CX6:DF6" si="11">IF(CX7="",NA(),CX7)</f>
        <v>74.63</v>
      </c>
      <c r="CY6" s="22">
        <f t="shared" si="11"/>
        <v>74.819999999999993</v>
      </c>
      <c r="CZ6" s="22">
        <f t="shared" si="11"/>
        <v>76.430000000000007</v>
      </c>
      <c r="DA6" s="22">
        <f t="shared" si="11"/>
        <v>76.489999999999995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44.68</v>
      </c>
      <c r="DI6" s="22">
        <f t="shared" ref="DI6:DQ6" si="12">IF(DI7="",NA(),DI7)</f>
        <v>45.85</v>
      </c>
      <c r="DJ6" s="22">
        <f t="shared" si="12"/>
        <v>47.12</v>
      </c>
      <c r="DK6" s="22">
        <f t="shared" si="12"/>
        <v>29.86</v>
      </c>
      <c r="DL6" s="22">
        <f t="shared" si="12"/>
        <v>31.75</v>
      </c>
      <c r="DM6" s="22">
        <f t="shared" si="12"/>
        <v>48.05</v>
      </c>
      <c r="DN6" s="22">
        <f t="shared" si="12"/>
        <v>48.87</v>
      </c>
      <c r="DO6" s="22">
        <f t="shared" si="12"/>
        <v>49.92</v>
      </c>
      <c r="DP6" s="22">
        <f t="shared" si="12"/>
        <v>50.63</v>
      </c>
      <c r="DQ6" s="22">
        <f t="shared" si="12"/>
        <v>51.29</v>
      </c>
      <c r="DR6" s="21" t="str">
        <f>IF(DR7="","",IF(DR7="-","【-】","【"&amp;SUBSTITUTE(TEXT(DR7,"#,##0.00"),"-","△")&amp;"】"))</f>
        <v>【50.88】</v>
      </c>
      <c r="DS6" s="22">
        <f>IF(DS7="",NA(),DS7)</f>
        <v>25.78</v>
      </c>
      <c r="DT6" s="22">
        <f t="shared" ref="DT6:EB6" si="13">IF(DT7="",NA(),DT7)</f>
        <v>26.34</v>
      </c>
      <c r="DU6" s="22">
        <f t="shared" si="13"/>
        <v>26.79</v>
      </c>
      <c r="DV6" s="22">
        <f t="shared" si="13"/>
        <v>12.56</v>
      </c>
      <c r="DW6" s="22">
        <f t="shared" si="13"/>
        <v>13.9</v>
      </c>
      <c r="DX6" s="22">
        <f t="shared" si="13"/>
        <v>13.39</v>
      </c>
      <c r="DY6" s="22">
        <f t="shared" si="13"/>
        <v>14.85</v>
      </c>
      <c r="DZ6" s="22">
        <f t="shared" si="13"/>
        <v>16.88</v>
      </c>
      <c r="EA6" s="22">
        <f t="shared" si="13"/>
        <v>18.28</v>
      </c>
      <c r="EB6" s="22">
        <f t="shared" si="13"/>
        <v>19.61</v>
      </c>
      <c r="EC6" s="21" t="str">
        <f>IF(EC7="","",IF(EC7="-","【-】","【"&amp;SUBSTITUTE(TEXT(EC7,"#,##0.00"),"-","△")&amp;"】"))</f>
        <v>【22.30】</v>
      </c>
      <c r="ED6" s="22">
        <f>IF(ED7="",NA(),ED7)</f>
        <v>1.33</v>
      </c>
      <c r="EE6" s="22">
        <f t="shared" ref="EE6:EM6" si="14">IF(EE7="",NA(),EE7)</f>
        <v>1.46</v>
      </c>
      <c r="EF6" s="22">
        <f t="shared" si="14"/>
        <v>1.1399999999999999</v>
      </c>
      <c r="EG6" s="22">
        <f t="shared" si="14"/>
        <v>0.64</v>
      </c>
      <c r="EH6" s="22">
        <f t="shared" si="14"/>
        <v>0.59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192139</v>
      </c>
      <c r="D7" s="24">
        <v>46</v>
      </c>
      <c r="E7" s="24">
        <v>1</v>
      </c>
      <c r="F7" s="24">
        <v>0</v>
      </c>
      <c r="G7" s="24">
        <v>1</v>
      </c>
      <c r="H7" s="24" t="s">
        <v>92</v>
      </c>
      <c r="I7" s="24" t="s">
        <v>93</v>
      </c>
      <c r="J7" s="24" t="s">
        <v>94</v>
      </c>
      <c r="K7" s="24" t="s">
        <v>95</v>
      </c>
      <c r="L7" s="24" t="s">
        <v>96</v>
      </c>
      <c r="M7" s="24" t="s">
        <v>97</v>
      </c>
      <c r="N7" s="25" t="s">
        <v>98</v>
      </c>
      <c r="O7" s="25">
        <v>57.36</v>
      </c>
      <c r="P7" s="25">
        <v>96.42</v>
      </c>
      <c r="Q7" s="25">
        <v>3080</v>
      </c>
      <c r="R7" s="25">
        <v>30447</v>
      </c>
      <c r="S7" s="25">
        <v>264.11</v>
      </c>
      <c r="T7" s="25">
        <v>115.28</v>
      </c>
      <c r="U7" s="25">
        <v>29141</v>
      </c>
      <c r="V7" s="25">
        <v>39.56</v>
      </c>
      <c r="W7" s="25">
        <v>736.63</v>
      </c>
      <c r="X7" s="25">
        <v>110.45</v>
      </c>
      <c r="Y7" s="25">
        <v>111.45</v>
      </c>
      <c r="Z7" s="25">
        <v>105.88</v>
      </c>
      <c r="AA7" s="25">
        <v>103.99</v>
      </c>
      <c r="AB7" s="25">
        <v>105.98</v>
      </c>
      <c r="AC7" s="25">
        <v>110.05</v>
      </c>
      <c r="AD7" s="25">
        <v>108.87</v>
      </c>
      <c r="AE7" s="25">
        <v>108.61</v>
      </c>
      <c r="AF7" s="25">
        <v>108.35</v>
      </c>
      <c r="AG7" s="25">
        <v>108.84</v>
      </c>
      <c r="AH7" s="25">
        <v>111.39</v>
      </c>
      <c r="AI7" s="25">
        <v>0</v>
      </c>
      <c r="AJ7" s="25">
        <v>0</v>
      </c>
      <c r="AK7" s="25">
        <v>0</v>
      </c>
      <c r="AL7" s="25">
        <v>35.07</v>
      </c>
      <c r="AM7" s="25">
        <v>25.83</v>
      </c>
      <c r="AN7" s="25">
        <v>2.64</v>
      </c>
      <c r="AO7" s="25">
        <v>3.16</v>
      </c>
      <c r="AP7" s="25">
        <v>3.59</v>
      </c>
      <c r="AQ7" s="25">
        <v>3.98</v>
      </c>
      <c r="AR7" s="25">
        <v>6.02</v>
      </c>
      <c r="AS7" s="25">
        <v>1.3</v>
      </c>
      <c r="AT7" s="25">
        <v>830.84</v>
      </c>
      <c r="AU7" s="25">
        <v>670.39</v>
      </c>
      <c r="AV7" s="25">
        <v>826.16</v>
      </c>
      <c r="AW7" s="25">
        <v>310.14999999999998</v>
      </c>
      <c r="AX7" s="25">
        <v>265.91000000000003</v>
      </c>
      <c r="AY7" s="25">
        <v>359.47</v>
      </c>
      <c r="AZ7" s="25">
        <v>369.69</v>
      </c>
      <c r="BA7" s="25">
        <v>379.08</v>
      </c>
      <c r="BB7" s="25">
        <v>367.55</v>
      </c>
      <c r="BC7" s="25">
        <v>378.56</v>
      </c>
      <c r="BD7" s="25">
        <v>261.51</v>
      </c>
      <c r="BE7" s="25">
        <v>269.94</v>
      </c>
      <c r="BF7" s="25">
        <v>259.2</v>
      </c>
      <c r="BG7" s="25">
        <v>242.6</v>
      </c>
      <c r="BH7" s="25">
        <v>706.61</v>
      </c>
      <c r="BI7" s="25">
        <v>707.59</v>
      </c>
      <c r="BJ7" s="25">
        <v>401.79</v>
      </c>
      <c r="BK7" s="25">
        <v>402.99</v>
      </c>
      <c r="BL7" s="25">
        <v>398.98</v>
      </c>
      <c r="BM7" s="25">
        <v>418.68</v>
      </c>
      <c r="BN7" s="25">
        <v>395.68</v>
      </c>
      <c r="BO7" s="25">
        <v>265.16000000000003</v>
      </c>
      <c r="BP7" s="25">
        <v>103.79</v>
      </c>
      <c r="BQ7" s="25">
        <v>106.84</v>
      </c>
      <c r="BR7" s="25">
        <v>101.55</v>
      </c>
      <c r="BS7" s="25">
        <v>77.5</v>
      </c>
      <c r="BT7" s="25">
        <v>73.31</v>
      </c>
      <c r="BU7" s="25">
        <v>100.12</v>
      </c>
      <c r="BV7" s="25">
        <v>98.66</v>
      </c>
      <c r="BW7" s="25">
        <v>98.64</v>
      </c>
      <c r="BX7" s="25">
        <v>94.78</v>
      </c>
      <c r="BY7" s="25">
        <v>97.59</v>
      </c>
      <c r="BZ7" s="25">
        <v>102.35</v>
      </c>
      <c r="CA7" s="25">
        <v>168.44</v>
      </c>
      <c r="CB7" s="25">
        <v>164.3</v>
      </c>
      <c r="CC7" s="25">
        <v>172.89</v>
      </c>
      <c r="CD7" s="25">
        <v>209.92</v>
      </c>
      <c r="CE7" s="25">
        <v>222.01</v>
      </c>
      <c r="CF7" s="25">
        <v>174.97</v>
      </c>
      <c r="CG7" s="25">
        <v>178.59</v>
      </c>
      <c r="CH7" s="25">
        <v>178.92</v>
      </c>
      <c r="CI7" s="25">
        <v>181.3</v>
      </c>
      <c r="CJ7" s="25">
        <v>181.71</v>
      </c>
      <c r="CK7" s="25">
        <v>167.74</v>
      </c>
      <c r="CL7" s="25">
        <v>52.79</v>
      </c>
      <c r="CM7" s="25">
        <v>50.53</v>
      </c>
      <c r="CN7" s="25">
        <v>49.46</v>
      </c>
      <c r="CO7" s="25">
        <v>79.86</v>
      </c>
      <c r="CP7" s="25">
        <v>68.88</v>
      </c>
      <c r="CQ7" s="25">
        <v>55.63</v>
      </c>
      <c r="CR7" s="25">
        <v>55.03</v>
      </c>
      <c r="CS7" s="25">
        <v>55.14</v>
      </c>
      <c r="CT7" s="25">
        <v>55.89</v>
      </c>
      <c r="CU7" s="25">
        <v>55.72</v>
      </c>
      <c r="CV7" s="25">
        <v>60.29</v>
      </c>
      <c r="CW7" s="25">
        <v>74.12</v>
      </c>
      <c r="CX7" s="25">
        <v>74.63</v>
      </c>
      <c r="CY7" s="25">
        <v>74.819999999999993</v>
      </c>
      <c r="CZ7" s="25">
        <v>76.430000000000007</v>
      </c>
      <c r="DA7" s="25">
        <v>76.489999999999995</v>
      </c>
      <c r="DB7" s="25">
        <v>82.04</v>
      </c>
      <c r="DC7" s="25">
        <v>81.900000000000006</v>
      </c>
      <c r="DD7" s="25">
        <v>81.39</v>
      </c>
      <c r="DE7" s="25">
        <v>81.27</v>
      </c>
      <c r="DF7" s="25">
        <v>81.260000000000005</v>
      </c>
      <c r="DG7" s="25">
        <v>90.12</v>
      </c>
      <c r="DH7" s="25">
        <v>44.68</v>
      </c>
      <c r="DI7" s="25">
        <v>45.85</v>
      </c>
      <c r="DJ7" s="25">
        <v>47.12</v>
      </c>
      <c r="DK7" s="25">
        <v>29.86</v>
      </c>
      <c r="DL7" s="25">
        <v>31.75</v>
      </c>
      <c r="DM7" s="25">
        <v>48.05</v>
      </c>
      <c r="DN7" s="25">
        <v>48.87</v>
      </c>
      <c r="DO7" s="25">
        <v>49.92</v>
      </c>
      <c r="DP7" s="25">
        <v>50.63</v>
      </c>
      <c r="DQ7" s="25">
        <v>51.29</v>
      </c>
      <c r="DR7" s="25">
        <v>50.88</v>
      </c>
      <c r="DS7" s="25">
        <v>25.78</v>
      </c>
      <c r="DT7" s="25">
        <v>26.34</v>
      </c>
      <c r="DU7" s="25">
        <v>26.79</v>
      </c>
      <c r="DV7" s="25">
        <v>12.56</v>
      </c>
      <c r="DW7" s="25">
        <v>13.9</v>
      </c>
      <c r="DX7" s="25">
        <v>13.39</v>
      </c>
      <c r="DY7" s="25">
        <v>14.85</v>
      </c>
      <c r="DZ7" s="25">
        <v>16.88</v>
      </c>
      <c r="EA7" s="25">
        <v>18.28</v>
      </c>
      <c r="EB7" s="25">
        <v>19.61</v>
      </c>
      <c r="EC7" s="25">
        <v>22.3</v>
      </c>
      <c r="ED7" s="25">
        <v>1.33</v>
      </c>
      <c r="EE7" s="25">
        <v>1.46</v>
      </c>
      <c r="EF7" s="25">
        <v>1.1399999999999999</v>
      </c>
      <c r="EG7" s="25">
        <v>0.64</v>
      </c>
      <c r="EH7" s="25">
        <v>0.59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2023-01-12T06:33:00Z</cp:lastPrinted>
  <dcterms:created xsi:type="dcterms:W3CDTF">2022-12-01T00:58:10Z</dcterms:created>
  <dcterms:modified xsi:type="dcterms:W3CDTF">2023-01-27T02:42:42Z</dcterms:modified>
  <cp:category/>
</cp:coreProperties>
</file>