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Q:\00229_市町村課\02\R4決算統計（公営企業）\13★経営比較分析表★\02_作成\05■県HP公表■ R5.2.28\確定データ\175 農集\02法非適用\10笛吹市\"/>
    </mc:Choice>
  </mc:AlternateContent>
  <workbookProtection workbookAlgorithmName="SHA-512" workbookHashValue="hrBt86NnvSsYZeUnj8nhZ+G67sYOHarZtAS2uuM3vpUS05oZozsxi+nZJT4oIsJJR8wnqgmSaLRAOGOL+guEKw==" workbookSaltValue="RJHAz0+NKgd3tDVNAQQ7DA==" workbookSpinCount="100000" lockStructure="1"/>
  <bookViews>
    <workbookView xWindow="0" yWindow="0" windowWidth="30720" windowHeight="12696"/>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AD10" i="4" s="1"/>
  <c r="Q6" i="5"/>
  <c r="W10" i="4" s="1"/>
  <c r="P6" i="5"/>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P10" i="4"/>
  <c r="I10" i="4"/>
  <c r="AT8" i="4"/>
  <c r="AL8" i="4"/>
  <c r="P8" i="4"/>
  <c r="I8" i="4"/>
</calcChain>
</file>

<file path=xl/sharedStrings.xml><?xml version="1.0" encoding="utf-8"?>
<sst xmlns="http://schemas.openxmlformats.org/spreadsheetml/2006/main" count="236" uniqueCount="120">
  <si>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</si>
  <si>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</si>
  <si>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</si>
  <si>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</si>
  <si>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</si>
  <si>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</si>
  <si>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</si>
  <si>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</si>
  <si>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</si>
  <si>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</si>
  <si>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</si>
  <si>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</si>
  <si>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</si>
  <si>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</si>
  <si>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</si>
  <si>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</si>
  <si>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</si>
  <si>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</si>
  <si>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</si>
  <si>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</si>
  <si>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</si>
  <si>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</si>
  <si>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</si>
  <si>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</si>
  <si>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</si>
  <si>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</si>
  <si>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</si>
  <si>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</si>
  <si>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</si>
  <si>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</si>
  <si>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</si>
  <si>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</si>
  <si>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</si>
  <si>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</si>
  <si>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</si>
  <si>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</si>
  <si>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</si>
  <si>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</si>
  <si>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</si>
  <si>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</si>
  <si>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</si>
  <si>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</si>
  <si>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</si>
  <si>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</si>
  <si>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</si>
  <si>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</si>
  <si>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</si>
  <si>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</si>
  <si>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</si>
  <si>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</si>
  <si>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</si>
  <si>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</si>
  <si>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</si>
  <si>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</si>
  <si>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</si>
  <si>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</si>
  <si>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</si>
  <si>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</si>
  <si>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</si>
  <si>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</si>
  <si>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</si>
  <si>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</si>
  <si>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</si>
  <si>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</si>
  <si>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</si>
  <si>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</si>
  <si>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</si>
  <si>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</si>
  <si>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</si>
  <si>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</si>
  <si>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</si>
  <si>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</si>
  <si>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</si>
  <si>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</si>
  <si>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</si>
  <si>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</si>
  <si>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</si>
  <si>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</si>
  <si>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</si>
  <si>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</si>
  <si>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</si>
  <si>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</si>
  <si>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</si>
  <si>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</si>
  <si>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</si>
  <si>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</si>
  <si>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</si>
  <si>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</si>
  <si>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</si>
  <si>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</si>
  <si>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</si>
  <si>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</si>
  <si>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</si>
  <si>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</si>
  <si>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</si>
  <si>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</si>
  <si>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</si>
  <si>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</si>
  <si>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笛吹市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</si>
  <si>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</si>
  <si>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</si>
  <si>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</si>
  <si>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</si>
  <si>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</si>
  <si>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</si>
  <si>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</si>
  <si>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</si>
  <si>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</si>
  <si>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</si>
  <si>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</si>
  <si>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</si>
  <si>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</si>
  <si>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</si>
  <si>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</si>
  <si>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</si>
  <si>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</si>
  <si>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</si>
  <si>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建設事業はすでに終了しており、現在は維持管理と起債の償還のみを行っている。そのため起債残高は確実に減少してきている。
　①収益的収支比率においては、昨年度は経営戦略策定負担金があったため、本年度は減少となった。平成30年度に使用料改定を行ったが、依然として低い水準であるため、今後見直しが必要である。
　④企業債残高対事業規模比率においては、全国平均よりは高いが、類似団体平均値よりは低いため、注視が必要である。
　⑤経費回収率においては、全国平均、類似団体平均値を上回っているが、100％を下回っているため、更なる経費削減が必要である。⑤汚水処理原価は経費回収率は減少し、⑥汚水処理原価においては、全国平均、類似団体より低く抑えられているため、今後も維持していく必要がある。⑦施設利用率においては、人口減少により、施設の遊休状態も懸念されることから、施設の統廃合等も検討も必要である。⑧水洗化率においては、本事業は、合併前に環境重視のため導入された施設であり、接続率を上げるために加入負担金を取らず、また使用料を低く抑えることで、100％を達成している。
　</t>
    <rPh sb="1" eb="3">
      <t>ケンセツ</t>
    </rPh>
    <rPh sb="62" eb="65">
      <t>シュウエキテキ</t>
    </rPh>
    <rPh sb="65" eb="67">
      <t>シュウシ</t>
    </rPh>
    <rPh sb="67" eb="69">
      <t>ヒリツ</t>
    </rPh>
    <rPh sb="75" eb="78">
      <t>サクネンド</t>
    </rPh>
    <rPh sb="79" eb="81">
      <t>ケイエイ</t>
    </rPh>
    <rPh sb="81" eb="83">
      <t>センリャク</t>
    </rPh>
    <rPh sb="83" eb="85">
      <t>サクテイ</t>
    </rPh>
    <rPh sb="85" eb="88">
      <t>フタンキン</t>
    </rPh>
    <rPh sb="95" eb="98">
      <t>ホンネンド</t>
    </rPh>
    <rPh sb="99" eb="101">
      <t>ゲンショウ</t>
    </rPh>
    <rPh sb="119" eb="120">
      <t>オコナ</t>
    </rPh>
    <rPh sb="124" eb="126">
      <t>イゼン</t>
    </rPh>
    <rPh sb="129" eb="130">
      <t>ヒク</t>
    </rPh>
    <rPh sb="131" eb="133">
      <t>スイジュン</t>
    </rPh>
    <rPh sb="139" eb="141">
      <t>コンゴ</t>
    </rPh>
    <rPh sb="141" eb="143">
      <t>ミナオ</t>
    </rPh>
    <rPh sb="145" eb="147">
      <t>ヒツヨウ</t>
    </rPh>
    <rPh sb="172" eb="174">
      <t>ゼンコク</t>
    </rPh>
    <rPh sb="174" eb="176">
      <t>ヘイキン</t>
    </rPh>
    <rPh sb="179" eb="180">
      <t>タカ</t>
    </rPh>
    <rPh sb="183" eb="187">
      <t>ルイジダンタイ</t>
    </rPh>
    <rPh sb="187" eb="190">
      <t>ヘイキンチ</t>
    </rPh>
    <rPh sb="193" eb="194">
      <t>ヒク</t>
    </rPh>
    <rPh sb="198" eb="200">
      <t>チュウシ</t>
    </rPh>
    <rPh sb="201" eb="203">
      <t>ヒツヨウ</t>
    </rPh>
    <rPh sb="210" eb="214">
      <t>ケイヒカイシュウ</t>
    </rPh>
    <rPh sb="214" eb="215">
      <t>リツ</t>
    </rPh>
    <rPh sb="221" eb="223">
      <t>ゼンコク</t>
    </rPh>
    <rPh sb="234" eb="236">
      <t>ウワマワ</t>
    </rPh>
    <rPh sb="247" eb="249">
      <t>シタマワ</t>
    </rPh>
    <rPh sb="256" eb="257">
      <t>サラ</t>
    </rPh>
    <rPh sb="259" eb="261">
      <t>ケイヒ</t>
    </rPh>
    <rPh sb="261" eb="263">
      <t>サクゲン</t>
    </rPh>
    <rPh sb="264" eb="266">
      <t>ヒツヨウ</t>
    </rPh>
    <rPh sb="271" eb="273">
      <t>オスイ</t>
    </rPh>
    <rPh sb="273" eb="275">
      <t>ショリ</t>
    </rPh>
    <rPh sb="275" eb="277">
      <t>ゲンカ</t>
    </rPh>
    <rPh sb="278" eb="280">
      <t>ケイヒ</t>
    </rPh>
    <rPh sb="280" eb="282">
      <t>カイシュウ</t>
    </rPh>
    <rPh sb="282" eb="283">
      <t>リツ</t>
    </rPh>
    <rPh sb="284" eb="286">
      <t>ゲンショウ</t>
    </rPh>
    <rPh sb="289" eb="291">
      <t>オスイ</t>
    </rPh>
    <rPh sb="291" eb="293">
      <t>ショリ</t>
    </rPh>
    <rPh sb="293" eb="295">
      <t>ゲンカ</t>
    </rPh>
    <rPh sb="301" eb="303">
      <t>ゼンコク</t>
    </rPh>
    <rPh sb="303" eb="305">
      <t>ヘイキン</t>
    </rPh>
    <rPh sb="306" eb="308">
      <t>ルイジ</t>
    </rPh>
    <rPh sb="308" eb="310">
      <t>ダンタイ</t>
    </rPh>
    <rPh sb="312" eb="313">
      <t>ヒク</t>
    </rPh>
    <rPh sb="314" eb="315">
      <t>オサ</t>
    </rPh>
    <rPh sb="324" eb="326">
      <t>コンゴ</t>
    </rPh>
    <rPh sb="327" eb="329">
      <t>イジ</t>
    </rPh>
    <rPh sb="333" eb="335">
      <t>ヒツヨウ</t>
    </rPh>
    <rPh sb="340" eb="342">
      <t>シセツ</t>
    </rPh>
    <rPh sb="342" eb="344">
      <t>リヨウ</t>
    </rPh>
    <rPh sb="344" eb="345">
      <t>リツ</t>
    </rPh>
    <rPh sb="351" eb="353">
      <t>ジンコウ</t>
    </rPh>
    <rPh sb="353" eb="355">
      <t>ゲンショウ</t>
    </rPh>
    <rPh sb="359" eb="361">
      <t>シセツ</t>
    </rPh>
    <rPh sb="362" eb="364">
      <t>ユウキュウ</t>
    </rPh>
    <rPh sb="364" eb="366">
      <t>ジョウタイ</t>
    </rPh>
    <rPh sb="367" eb="369">
      <t>ケネン</t>
    </rPh>
    <rPh sb="377" eb="379">
      <t>シセツ</t>
    </rPh>
    <rPh sb="380" eb="383">
      <t>トウハイゴウ</t>
    </rPh>
    <rPh sb="383" eb="384">
      <t>トウ</t>
    </rPh>
    <rPh sb="385" eb="387">
      <t>ケントウ</t>
    </rPh>
    <rPh sb="388" eb="390">
      <t>ヒツヨウ</t>
    </rPh>
    <rPh sb="395" eb="398">
      <t>スイセンカ</t>
    </rPh>
    <rPh sb="398" eb="399">
      <t>リツ</t>
    </rPh>
    <rPh sb="405" eb="406">
      <t>ホン</t>
    </rPh>
    <rPh sb="406" eb="408">
      <t>ジギョウ</t>
    </rPh>
    <phoneticPr fontId="4"/>
  </si>
  <si>
    <t>　本事業は、利用対象者が減少している芦川地区に限られ、施設については、処理場が3箇所、山間部という地形のため、各戸にポンプを備えているところもある。人口減少に歯止めがかからない中で、今後の収益の減少及び維持管理費用の増加を想定すると、引き続き経営改善に向けた取組が必要である。
　令和4年度に料金改定を行う予定であったが、コロナ禍で市民生活にも影響が出ていることから、見送ることとなった。そのため、更なる経費削減も行いながら経営改善を行っていくことが必要である。
　今後は、令和6年度に公営企業会計への移行が予定されているため、更なる経営改善を図っていくことが必要である。また、長寿命化の調査等を鑑み、施設維持管理に多額の費用が想定される将来に向けて施設のあり方の根本的な検討も必要である。</t>
    <rPh sb="1" eb="2">
      <t>ホン</t>
    </rPh>
    <rPh sb="2" eb="4">
      <t>ジギョウ</t>
    </rPh>
    <rPh sb="164" eb="165">
      <t>カ</t>
    </rPh>
    <rPh sb="166" eb="168">
      <t>シミン</t>
    </rPh>
    <rPh sb="168" eb="170">
      <t>セイカツ</t>
    </rPh>
    <rPh sb="172" eb="174">
      <t>エイキョウ</t>
    </rPh>
    <rPh sb="175" eb="176">
      <t>デ</t>
    </rPh>
    <rPh sb="184" eb="186">
      <t>ミオク</t>
    </rPh>
    <rPh sb="199" eb="200">
      <t>サラ</t>
    </rPh>
    <rPh sb="202" eb="204">
      <t>ケイヒ</t>
    </rPh>
    <rPh sb="204" eb="206">
      <t>サクゲン</t>
    </rPh>
    <rPh sb="207" eb="208">
      <t>オコナ</t>
    </rPh>
    <rPh sb="212" eb="216">
      <t>ケイエイカイゼン</t>
    </rPh>
    <rPh sb="217" eb="218">
      <t>オコナ</t>
    </rPh>
    <rPh sb="225" eb="227">
      <t>ヒツヨウ</t>
    </rPh>
    <rPh sb="237" eb="239">
      <t>レイワ</t>
    </rPh>
    <rPh sb="240" eb="241">
      <t>ネン</t>
    </rPh>
    <rPh sb="241" eb="242">
      <t>ド</t>
    </rPh>
    <rPh sb="243" eb="245">
      <t>コウエイ</t>
    </rPh>
    <rPh sb="245" eb="247">
      <t>キギョウ</t>
    </rPh>
    <rPh sb="247" eb="249">
      <t>カイケイ</t>
    </rPh>
    <rPh sb="251" eb="253">
      <t>イコウ</t>
    </rPh>
    <rPh sb="254" eb="256">
      <t>ヨテイ</t>
    </rPh>
    <rPh sb="264" eb="265">
      <t>サラ</t>
    </rPh>
    <rPh sb="267" eb="269">
      <t>ケイエイ</t>
    </rPh>
    <rPh sb="269" eb="271">
      <t>カイゼン</t>
    </rPh>
    <rPh sb="272" eb="273">
      <t>ハカ</t>
    </rPh>
    <rPh sb="280" eb="282">
      <t>ヒツヨウ</t>
    </rPh>
    <phoneticPr fontId="4"/>
  </si>
  <si>
    <t xml:space="preserve">　現状、管渠の老朽化については当面の心配はないが、真空弁ユニット及びマンホールポンプが耐用年数を経過している。
　今後、マンホールポンプや処理場施設の機械系等は、順次修繕、部品交換等を行い、できるだけ長寿命化を図っていく。
　令和6年度から公営企業会計への移行が予定されているため、移行後は、①有形固定資産減価償却率、②管路老朽化率を見ながら、計画的に維持管理を行っていく。
</t>
    <rPh sb="25" eb="27">
      <t>シンクウ</t>
    </rPh>
    <rPh sb="27" eb="28">
      <t>ベン</t>
    </rPh>
    <rPh sb="32" eb="33">
      <t>オヨ</t>
    </rPh>
    <rPh sb="43" eb="45">
      <t>タイヨウ</t>
    </rPh>
    <rPh sb="45" eb="47">
      <t>ネンスウ</t>
    </rPh>
    <rPh sb="48" eb="50">
      <t>ケイカ</t>
    </rPh>
    <rPh sb="113" eb="115">
      <t>レイワ</t>
    </rPh>
    <rPh sb="116" eb="117">
      <t>ネン</t>
    </rPh>
    <rPh sb="117" eb="118">
      <t>ド</t>
    </rPh>
    <rPh sb="120" eb="122">
      <t>コウエイ</t>
    </rPh>
    <rPh sb="122" eb="124">
      <t>キギョウ</t>
    </rPh>
    <rPh sb="124" eb="126">
      <t>カイケイ</t>
    </rPh>
    <rPh sb="128" eb="130">
      <t>イコウ</t>
    </rPh>
    <rPh sb="131" eb="133">
      <t>ヨテイ</t>
    </rPh>
    <rPh sb="141" eb="143">
      <t>イコウ</t>
    </rPh>
    <rPh sb="143" eb="144">
      <t>ゴ</t>
    </rPh>
    <rPh sb="147" eb="151">
      <t>ユウケイコテイ</t>
    </rPh>
    <rPh sb="151" eb="153">
      <t>シサン</t>
    </rPh>
    <rPh sb="153" eb="155">
      <t>ゲンカ</t>
    </rPh>
    <rPh sb="155" eb="157">
      <t>ショウキャク</t>
    </rPh>
    <rPh sb="157" eb="158">
      <t>リツ</t>
    </rPh>
    <rPh sb="160" eb="162">
      <t>カンロ</t>
    </rPh>
    <rPh sb="162" eb="165">
      <t>ロウキュウカ</t>
    </rPh>
    <rPh sb="165" eb="166">
      <t>リツ</t>
    </rPh>
    <rPh sb="167" eb="168">
      <t>ミ</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</si>
</sst>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7FB-49B6-91F3-8F1E89A121DC}"/>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0.01</c:v>
                </c:pt>
                <c:pt idx="2">
                  <c:v>0.02</c:v>
                </c:pt>
                <c:pt idx="3">
                  <c:v>0.25</c:v>
                </c:pt>
                <c:pt idx="4">
                  <c:v>0.05</c:v>
                </c:pt>
              </c:numCache>
            </c:numRef>
          </c:val>
          <c:smooth val="0"/>
          <c:extLst>
            <c:ext xmlns:c16="http://schemas.microsoft.com/office/drawing/2014/chart" uri="{C3380CC4-5D6E-409C-BE32-E72D297353CC}">
              <c16:uniqueId val="{00000001-37FB-49B6-91F3-8F1E89A121DC}"/>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70.44</c:v>
                </c:pt>
                <c:pt idx="1">
                  <c:v>99.09</c:v>
                </c:pt>
                <c:pt idx="2">
                  <c:v>99.04</c:v>
                </c:pt>
                <c:pt idx="3">
                  <c:v>93.34</c:v>
                </c:pt>
                <c:pt idx="4">
                  <c:v>91.34</c:v>
                </c:pt>
              </c:numCache>
            </c:numRef>
          </c:val>
          <c:extLst>
            <c:ext xmlns:c16="http://schemas.microsoft.com/office/drawing/2014/chart" uri="{C3380CC4-5D6E-409C-BE32-E72D297353CC}">
              <c16:uniqueId val="{00000000-570B-4204-AEBB-03BC48C9067B}"/>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70B-4204-AEBB-03BC48C9067B}"/>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303-42DD-80BA-3E24A48E84A6}"/>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303-42DD-80BA-3E24A48E84A6}"/>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5C7-4BA0-A6C0-AAD53697834B}"/>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5C7-4BA0-A6C0-AAD53697834B}"/>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227-4B11-83DC-CB23ECD93914}"/>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227-4B11-83DC-CB23ECD93914}"/>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5D5-4683-8864-7D9BD12084BB}"/>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5D5-4683-8864-7D9BD12084BB}"/>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1026.6400000000001</c:v>
                </c:pt>
                <c:pt idx="1">
                  <c:v>5.9</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16ED-445D-94B1-37EC16D68BEB}"/>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855.8</c:v>
                </c:pt>
                <c:pt idx="1">
                  <c:v>789.46</c:v>
                </c:pt>
                <c:pt idx="2">
                  <c:v>826.83</c:v>
                </c:pt>
                <c:pt idx="3">
                  <c:v>867.83</c:v>
                </c:pt>
                <c:pt idx="4">
                  <c:v>791.76</c:v>
                </c:pt>
              </c:numCache>
            </c:numRef>
          </c:val>
          <c:smooth val="0"/>
          <c:extLst>
            <c:ext xmlns:c16="http://schemas.microsoft.com/office/drawing/2014/chart" uri="{C3380CC4-5D6E-409C-BE32-E72D297353CC}">
              <c16:uniqueId val="{00000001-16ED-445D-94B1-37EC16D68BEB}"/>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38.39</c:v>
                </c:pt>
                <c:pt idx="1">
                  <c:v>96.17</c:v>
                </c:pt>
                <c:pt idx="2">
                  <c:v>96</c:v>
                </c:pt>
                <c:pt idx="3">
                  <c:v>63.97</c:v>
                </c:pt>
                <c:pt idx="4">
                  <c:v>70.84</c:v>
                </c:pt>
              </c:numCache>
            </c:numRef>
          </c:val>
          <c:extLst>
            <c:ext xmlns:c16="http://schemas.microsoft.com/office/drawing/2014/chart" uri="{C3380CC4-5D6E-409C-BE32-E72D297353CC}">
              <c16:uniqueId val="{00000000-452A-4139-B4EA-B3066063A677}"/>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59.8</c:v>
                </c:pt>
                <c:pt idx="1">
                  <c:v>57.77</c:v>
                </c:pt>
                <c:pt idx="2">
                  <c:v>57.31</c:v>
                </c:pt>
                <c:pt idx="3">
                  <c:v>57.08</c:v>
                </c:pt>
                <c:pt idx="4">
                  <c:v>56.26</c:v>
                </c:pt>
              </c:numCache>
            </c:numRef>
          </c:val>
          <c:smooth val="0"/>
          <c:extLst>
            <c:ext xmlns:c16="http://schemas.microsoft.com/office/drawing/2014/chart" uri="{C3380CC4-5D6E-409C-BE32-E72D297353CC}">
              <c16:uniqueId val="{00000001-452A-4139-B4EA-B3066063A677}"/>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300.63</c:v>
                </c:pt>
                <c:pt idx="1">
                  <c:v>150</c:v>
                </c:pt>
                <c:pt idx="2">
                  <c:v>166.51</c:v>
                </c:pt>
                <c:pt idx="3">
                  <c:v>253.91</c:v>
                </c:pt>
                <c:pt idx="4">
                  <c:v>225.03</c:v>
                </c:pt>
              </c:numCache>
            </c:numRef>
          </c:val>
          <c:extLst>
            <c:ext xmlns:c16="http://schemas.microsoft.com/office/drawing/2014/chart" uri="{C3380CC4-5D6E-409C-BE32-E72D297353CC}">
              <c16:uniqueId val="{00000000-DA97-4839-A757-1810A742489D}"/>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263.76</c:v>
                </c:pt>
                <c:pt idx="1">
                  <c:v>274.35000000000002</c:v>
                </c:pt>
                <c:pt idx="2">
                  <c:v>273.52</c:v>
                </c:pt>
                <c:pt idx="3">
                  <c:v>274.99</c:v>
                </c:pt>
                <c:pt idx="4">
                  <c:v>282.08999999999997</c:v>
                </c:pt>
              </c:numCache>
            </c:numRef>
          </c:val>
          <c:smooth val="0"/>
          <c:extLst>
            <c:ext xmlns:c16="http://schemas.microsoft.com/office/drawing/2014/chart" uri="{C3380CC4-5D6E-409C-BE32-E72D297353CC}">
              <c16:uniqueId val="{00000001-DA97-4839-A757-1810A742489D}"/>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56.51</c:v>
                </c:pt>
                <c:pt idx="1">
                  <c:v>52.74</c:v>
                </c:pt>
                <c:pt idx="2">
                  <c:v>47.95</c:v>
                </c:pt>
                <c:pt idx="3">
                  <c:v>50</c:v>
                </c:pt>
                <c:pt idx="4">
                  <c:v>52.4</c:v>
                </c:pt>
              </c:numCache>
            </c:numRef>
          </c:val>
          <c:extLst>
            <c:ext xmlns:c16="http://schemas.microsoft.com/office/drawing/2014/chart" uri="{C3380CC4-5D6E-409C-BE32-E72D297353CC}">
              <c16:uniqueId val="{00000000-9234-42D5-A6B5-3FE626EA4CDA}"/>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51.75</c:v>
                </c:pt>
                <c:pt idx="1">
                  <c:v>50.68</c:v>
                </c:pt>
                <c:pt idx="2">
                  <c:v>50.14</c:v>
                </c:pt>
                <c:pt idx="3">
                  <c:v>54.83</c:v>
                </c:pt>
                <c:pt idx="4">
                  <c:v>66.53</c:v>
                </c:pt>
              </c:numCache>
            </c:numRef>
          </c:val>
          <c:smooth val="0"/>
          <c:extLst>
            <c:ext xmlns:c16="http://schemas.microsoft.com/office/drawing/2014/chart" uri="{C3380CC4-5D6E-409C-BE32-E72D297353CC}">
              <c16:uniqueId val="{00000001-9234-42D5-A6B5-3FE626EA4CDA}"/>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4768-4A82-A9DF-AC99CCA72067}"/>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84.84</c:v>
                </c:pt>
                <c:pt idx="1">
                  <c:v>84.86</c:v>
                </c:pt>
                <c:pt idx="2">
                  <c:v>84.98</c:v>
                </c:pt>
                <c:pt idx="3">
                  <c:v>84.7</c:v>
                </c:pt>
                <c:pt idx="4">
                  <c:v>84.67</c:v>
                </c:pt>
              </c:numCache>
            </c:numRef>
          </c:val>
          <c:smooth val="0"/>
          <c:extLst>
            <c:ext xmlns:c16="http://schemas.microsoft.com/office/drawing/2014/chart" uri="{C3380CC4-5D6E-409C-BE32-E72D297353CC}">
              <c16:uniqueId val="{00000001-4768-4A82-A9DF-AC99CCA72067}"/>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【786.37】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【61.14】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【256.97】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31" zoomScale="80" zoomScaleNormal="80" workbookViewId="0">
      <selection activeCell="BL66" sqref="BL66:BZ82"/>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2">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2">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0" t="str">
        <f>データ!H6</f>
        <v>山梨県　笛吹市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2">
      <c r="A8" s="2"/>
      <c r="B8" s="40" t="str">
        <f>データ!I6</f>
        <v>法非適用</v>
      </c>
      <c r="C8" s="40"/>
      <c r="D8" s="40"/>
      <c r="E8" s="40"/>
      <c r="F8" s="40"/>
      <c r="G8" s="40"/>
      <c r="H8" s="40"/>
      <c r="I8" s="40" t="str">
        <f>データ!J6</f>
        <v>下水道事業</v>
      </c>
      <c r="J8" s="40"/>
      <c r="K8" s="40"/>
      <c r="L8" s="40"/>
      <c r="M8" s="40"/>
      <c r="N8" s="40"/>
      <c r="O8" s="40"/>
      <c r="P8" s="40" t="str">
        <f>データ!K6</f>
        <v>農業集落排水</v>
      </c>
      <c r="Q8" s="40"/>
      <c r="R8" s="40"/>
      <c r="S8" s="40"/>
      <c r="T8" s="40"/>
      <c r="U8" s="40"/>
      <c r="V8" s="40"/>
      <c r="W8" s="40" t="str">
        <f>データ!L6</f>
        <v>F2</v>
      </c>
      <c r="X8" s="40"/>
      <c r="Y8" s="40"/>
      <c r="Z8" s="40"/>
      <c r="AA8" s="40"/>
      <c r="AB8" s="40"/>
      <c r="AC8" s="40"/>
      <c r="AD8" s="41" t="str">
        <f>データ!$M$6</f>
        <v>非設置</v>
      </c>
      <c r="AE8" s="41"/>
      <c r="AF8" s="41"/>
      <c r="AG8" s="41"/>
      <c r="AH8" s="41"/>
      <c r="AI8" s="41"/>
      <c r="AJ8" s="41"/>
      <c r="AK8" s="3"/>
      <c r="AL8" s="42">
        <f>データ!S6</f>
        <v>68264</v>
      </c>
      <c r="AM8" s="42"/>
      <c r="AN8" s="42"/>
      <c r="AO8" s="42"/>
      <c r="AP8" s="42"/>
      <c r="AQ8" s="42"/>
      <c r="AR8" s="42"/>
      <c r="AS8" s="42"/>
      <c r="AT8" s="35">
        <f>データ!T6</f>
        <v>201.92</v>
      </c>
      <c r="AU8" s="35"/>
      <c r="AV8" s="35"/>
      <c r="AW8" s="35"/>
      <c r="AX8" s="35"/>
      <c r="AY8" s="35"/>
      <c r="AZ8" s="35"/>
      <c r="BA8" s="35"/>
      <c r="BB8" s="35">
        <f>データ!U6</f>
        <v>338.07</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2">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2">
      <c r="A10" s="2"/>
      <c r="B10" s="35" t="str">
        <f>データ!N6</f>
        <v>-</v>
      </c>
      <c r="C10" s="35"/>
      <c r="D10" s="35"/>
      <c r="E10" s="35"/>
      <c r="F10" s="35"/>
      <c r="G10" s="35"/>
      <c r="H10" s="35"/>
      <c r="I10" s="35" t="str">
        <f>データ!O6</f>
        <v>該当数値なし</v>
      </c>
      <c r="J10" s="35"/>
      <c r="K10" s="35"/>
      <c r="L10" s="35"/>
      <c r="M10" s="35"/>
      <c r="N10" s="35"/>
      <c r="O10" s="35"/>
      <c r="P10" s="35">
        <f>データ!P6</f>
        <v>0.43</v>
      </c>
      <c r="Q10" s="35"/>
      <c r="R10" s="35"/>
      <c r="S10" s="35"/>
      <c r="T10" s="35"/>
      <c r="U10" s="35"/>
      <c r="V10" s="35"/>
      <c r="W10" s="35">
        <f>データ!Q6</f>
        <v>98.36</v>
      </c>
      <c r="X10" s="35"/>
      <c r="Y10" s="35"/>
      <c r="Z10" s="35"/>
      <c r="AA10" s="35"/>
      <c r="AB10" s="35"/>
      <c r="AC10" s="35"/>
      <c r="AD10" s="42">
        <f>データ!R6</f>
        <v>2640</v>
      </c>
      <c r="AE10" s="42"/>
      <c r="AF10" s="42"/>
      <c r="AG10" s="42"/>
      <c r="AH10" s="42"/>
      <c r="AI10" s="42"/>
      <c r="AJ10" s="42"/>
      <c r="AK10" s="2"/>
      <c r="AL10" s="42">
        <f>データ!V6</f>
        <v>293</v>
      </c>
      <c r="AM10" s="42"/>
      <c r="AN10" s="42"/>
      <c r="AO10" s="42"/>
      <c r="AP10" s="42"/>
      <c r="AQ10" s="42"/>
      <c r="AR10" s="42"/>
      <c r="AS10" s="42"/>
      <c r="AT10" s="35">
        <f>データ!W6</f>
        <v>0.22</v>
      </c>
      <c r="AU10" s="35"/>
      <c r="AV10" s="35"/>
      <c r="AW10" s="35"/>
      <c r="AX10" s="35"/>
      <c r="AY10" s="35"/>
      <c r="AZ10" s="35"/>
      <c r="BA10" s="35"/>
      <c r="BB10" s="35">
        <f>データ!X6</f>
        <v>1331.82</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2">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2">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117</v>
      </c>
      <c r="BM16" s="62"/>
      <c r="BN16" s="62"/>
      <c r="BO16" s="62"/>
      <c r="BP16" s="62"/>
      <c r="BQ16" s="62"/>
      <c r="BR16" s="62"/>
      <c r="BS16" s="62"/>
      <c r="BT16" s="62"/>
      <c r="BU16" s="62"/>
      <c r="BV16" s="62"/>
      <c r="BW16" s="62"/>
      <c r="BX16" s="62"/>
      <c r="BY16" s="62"/>
      <c r="BZ16" s="63"/>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1" t="s">
        <v>119</v>
      </c>
      <c r="BM47" s="62"/>
      <c r="BN47" s="62"/>
      <c r="BO47" s="62"/>
      <c r="BP47" s="62"/>
      <c r="BQ47" s="62"/>
      <c r="BR47" s="62"/>
      <c r="BS47" s="62"/>
      <c r="BT47" s="62"/>
      <c r="BU47" s="62"/>
      <c r="BV47" s="62"/>
      <c r="BW47" s="62"/>
      <c r="BX47" s="62"/>
      <c r="BY47" s="62"/>
      <c r="BZ47" s="63"/>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1"/>
      <c r="BM48" s="62"/>
      <c r="BN48" s="62"/>
      <c r="BO48" s="62"/>
      <c r="BP48" s="62"/>
      <c r="BQ48" s="62"/>
      <c r="BR48" s="62"/>
      <c r="BS48" s="62"/>
      <c r="BT48" s="62"/>
      <c r="BU48" s="62"/>
      <c r="BV48" s="62"/>
      <c r="BW48" s="62"/>
      <c r="BX48" s="62"/>
      <c r="BY48" s="62"/>
      <c r="BZ48" s="63"/>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1"/>
      <c r="BM49" s="62"/>
      <c r="BN49" s="62"/>
      <c r="BO49" s="62"/>
      <c r="BP49" s="62"/>
      <c r="BQ49" s="62"/>
      <c r="BR49" s="62"/>
      <c r="BS49" s="62"/>
      <c r="BT49" s="62"/>
      <c r="BU49" s="62"/>
      <c r="BV49" s="62"/>
      <c r="BW49" s="62"/>
      <c r="BX49" s="62"/>
      <c r="BY49" s="62"/>
      <c r="BZ49" s="63"/>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1"/>
      <c r="BM50" s="62"/>
      <c r="BN50" s="62"/>
      <c r="BO50" s="62"/>
      <c r="BP50" s="62"/>
      <c r="BQ50" s="62"/>
      <c r="BR50" s="62"/>
      <c r="BS50" s="62"/>
      <c r="BT50" s="62"/>
      <c r="BU50" s="62"/>
      <c r="BV50" s="62"/>
      <c r="BW50" s="62"/>
      <c r="BX50" s="62"/>
      <c r="BY50" s="62"/>
      <c r="BZ50" s="63"/>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1"/>
      <c r="BM51" s="62"/>
      <c r="BN51" s="62"/>
      <c r="BO51" s="62"/>
      <c r="BP51" s="62"/>
      <c r="BQ51" s="62"/>
      <c r="BR51" s="62"/>
      <c r="BS51" s="62"/>
      <c r="BT51" s="62"/>
      <c r="BU51" s="62"/>
      <c r="BV51" s="62"/>
      <c r="BW51" s="62"/>
      <c r="BX51" s="62"/>
      <c r="BY51" s="62"/>
      <c r="BZ51" s="63"/>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1"/>
      <c r="BM52" s="62"/>
      <c r="BN52" s="62"/>
      <c r="BO52" s="62"/>
      <c r="BP52" s="62"/>
      <c r="BQ52" s="62"/>
      <c r="BR52" s="62"/>
      <c r="BS52" s="62"/>
      <c r="BT52" s="62"/>
      <c r="BU52" s="62"/>
      <c r="BV52" s="62"/>
      <c r="BW52" s="62"/>
      <c r="BX52" s="62"/>
      <c r="BY52" s="62"/>
      <c r="BZ52" s="63"/>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1"/>
      <c r="BM53" s="62"/>
      <c r="BN53" s="62"/>
      <c r="BO53" s="62"/>
      <c r="BP53" s="62"/>
      <c r="BQ53" s="62"/>
      <c r="BR53" s="62"/>
      <c r="BS53" s="62"/>
      <c r="BT53" s="62"/>
      <c r="BU53" s="62"/>
      <c r="BV53" s="62"/>
      <c r="BW53" s="62"/>
      <c r="BX53" s="62"/>
      <c r="BY53" s="62"/>
      <c r="BZ53" s="63"/>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1"/>
      <c r="BM54" s="62"/>
      <c r="BN54" s="62"/>
      <c r="BO54" s="62"/>
      <c r="BP54" s="62"/>
      <c r="BQ54" s="62"/>
      <c r="BR54" s="62"/>
      <c r="BS54" s="62"/>
      <c r="BT54" s="62"/>
      <c r="BU54" s="62"/>
      <c r="BV54" s="62"/>
      <c r="BW54" s="62"/>
      <c r="BX54" s="62"/>
      <c r="BY54" s="62"/>
      <c r="BZ54" s="63"/>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1"/>
      <c r="BM55" s="62"/>
      <c r="BN55" s="62"/>
      <c r="BO55" s="62"/>
      <c r="BP55" s="62"/>
      <c r="BQ55" s="62"/>
      <c r="BR55" s="62"/>
      <c r="BS55" s="62"/>
      <c r="BT55" s="62"/>
      <c r="BU55" s="62"/>
      <c r="BV55" s="62"/>
      <c r="BW55" s="62"/>
      <c r="BX55" s="62"/>
      <c r="BY55" s="62"/>
      <c r="BZ55" s="63"/>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1"/>
      <c r="BM56" s="62"/>
      <c r="BN56" s="62"/>
      <c r="BO56" s="62"/>
      <c r="BP56" s="62"/>
      <c r="BQ56" s="62"/>
      <c r="BR56" s="62"/>
      <c r="BS56" s="62"/>
      <c r="BT56" s="62"/>
      <c r="BU56" s="62"/>
      <c r="BV56" s="62"/>
      <c r="BW56" s="62"/>
      <c r="BX56" s="62"/>
      <c r="BY56" s="62"/>
      <c r="BZ56" s="63"/>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1"/>
      <c r="BM57" s="62"/>
      <c r="BN57" s="62"/>
      <c r="BO57" s="62"/>
      <c r="BP57" s="62"/>
      <c r="BQ57" s="62"/>
      <c r="BR57" s="62"/>
      <c r="BS57" s="62"/>
      <c r="BT57" s="62"/>
      <c r="BU57" s="62"/>
      <c r="BV57" s="62"/>
      <c r="BW57" s="62"/>
      <c r="BX57" s="62"/>
      <c r="BY57" s="62"/>
      <c r="BZ57" s="63"/>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1"/>
      <c r="BM58" s="62"/>
      <c r="BN58" s="62"/>
      <c r="BO58" s="62"/>
      <c r="BP58" s="62"/>
      <c r="BQ58" s="62"/>
      <c r="BR58" s="62"/>
      <c r="BS58" s="62"/>
      <c r="BT58" s="62"/>
      <c r="BU58" s="62"/>
      <c r="BV58" s="62"/>
      <c r="BW58" s="62"/>
      <c r="BX58" s="62"/>
      <c r="BY58" s="62"/>
      <c r="BZ58" s="63"/>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1"/>
      <c r="BM59" s="62"/>
      <c r="BN59" s="62"/>
      <c r="BO59" s="62"/>
      <c r="BP59" s="62"/>
      <c r="BQ59" s="62"/>
      <c r="BR59" s="62"/>
      <c r="BS59" s="62"/>
      <c r="BT59" s="62"/>
      <c r="BU59" s="62"/>
      <c r="BV59" s="62"/>
      <c r="BW59" s="62"/>
      <c r="BX59" s="62"/>
      <c r="BY59" s="62"/>
      <c r="BZ59" s="63"/>
    </row>
    <row r="60" spans="1:78" ht="13.5" customHeight="1" x14ac:dyDescent="0.2">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61"/>
      <c r="BM60" s="62"/>
      <c r="BN60" s="62"/>
      <c r="BO60" s="62"/>
      <c r="BP60" s="62"/>
      <c r="BQ60" s="62"/>
      <c r="BR60" s="62"/>
      <c r="BS60" s="62"/>
      <c r="BT60" s="62"/>
      <c r="BU60" s="62"/>
      <c r="BV60" s="62"/>
      <c r="BW60" s="62"/>
      <c r="BX60" s="62"/>
      <c r="BY60" s="62"/>
      <c r="BZ60" s="63"/>
    </row>
    <row r="61" spans="1:78" ht="13.5" customHeight="1" x14ac:dyDescent="0.2">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61"/>
      <c r="BM61" s="62"/>
      <c r="BN61" s="62"/>
      <c r="BO61" s="62"/>
      <c r="BP61" s="62"/>
      <c r="BQ61" s="62"/>
      <c r="BR61" s="62"/>
      <c r="BS61" s="62"/>
      <c r="BT61" s="62"/>
      <c r="BU61" s="62"/>
      <c r="BV61" s="62"/>
      <c r="BW61" s="62"/>
      <c r="BX61" s="62"/>
      <c r="BY61" s="62"/>
      <c r="BZ61" s="63"/>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1"/>
      <c r="BM62" s="62"/>
      <c r="BN62" s="62"/>
      <c r="BO62" s="62"/>
      <c r="BP62" s="62"/>
      <c r="BQ62" s="62"/>
      <c r="BR62" s="62"/>
      <c r="BS62" s="62"/>
      <c r="BT62" s="62"/>
      <c r="BU62" s="62"/>
      <c r="BV62" s="62"/>
      <c r="BW62" s="62"/>
      <c r="BX62" s="62"/>
      <c r="BY62" s="62"/>
      <c r="BZ62" s="63"/>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4"/>
      <c r="BM63" s="65"/>
      <c r="BN63" s="65"/>
      <c r="BO63" s="65"/>
      <c r="BP63" s="65"/>
      <c r="BQ63" s="65"/>
      <c r="BR63" s="65"/>
      <c r="BS63" s="65"/>
      <c r="BT63" s="65"/>
      <c r="BU63" s="65"/>
      <c r="BV63" s="65"/>
      <c r="BW63" s="65"/>
      <c r="BX63" s="65"/>
      <c r="BY63" s="65"/>
      <c r="BZ63" s="66"/>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80" t="s">
        <v>118</v>
      </c>
      <c r="BM66" s="81"/>
      <c r="BN66" s="81"/>
      <c r="BO66" s="81"/>
      <c r="BP66" s="81"/>
      <c r="BQ66" s="81"/>
      <c r="BR66" s="81"/>
      <c r="BS66" s="81"/>
      <c r="BT66" s="81"/>
      <c r="BU66" s="81"/>
      <c r="BV66" s="81"/>
      <c r="BW66" s="81"/>
      <c r="BX66" s="81"/>
      <c r="BY66" s="81"/>
      <c r="BZ66" s="82"/>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80"/>
      <c r="BM67" s="81"/>
      <c r="BN67" s="81"/>
      <c r="BO67" s="81"/>
      <c r="BP67" s="81"/>
      <c r="BQ67" s="81"/>
      <c r="BR67" s="81"/>
      <c r="BS67" s="81"/>
      <c r="BT67" s="81"/>
      <c r="BU67" s="81"/>
      <c r="BV67" s="81"/>
      <c r="BW67" s="81"/>
      <c r="BX67" s="81"/>
      <c r="BY67" s="81"/>
      <c r="BZ67" s="82"/>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80"/>
      <c r="BM68" s="81"/>
      <c r="BN68" s="81"/>
      <c r="BO68" s="81"/>
      <c r="BP68" s="81"/>
      <c r="BQ68" s="81"/>
      <c r="BR68" s="81"/>
      <c r="BS68" s="81"/>
      <c r="BT68" s="81"/>
      <c r="BU68" s="81"/>
      <c r="BV68" s="81"/>
      <c r="BW68" s="81"/>
      <c r="BX68" s="81"/>
      <c r="BY68" s="81"/>
      <c r="BZ68" s="82"/>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80"/>
      <c r="BM69" s="81"/>
      <c r="BN69" s="81"/>
      <c r="BO69" s="81"/>
      <c r="BP69" s="81"/>
      <c r="BQ69" s="81"/>
      <c r="BR69" s="81"/>
      <c r="BS69" s="81"/>
      <c r="BT69" s="81"/>
      <c r="BU69" s="81"/>
      <c r="BV69" s="81"/>
      <c r="BW69" s="81"/>
      <c r="BX69" s="81"/>
      <c r="BY69" s="81"/>
      <c r="BZ69" s="82"/>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80"/>
      <c r="BM70" s="81"/>
      <c r="BN70" s="81"/>
      <c r="BO70" s="81"/>
      <c r="BP70" s="81"/>
      <c r="BQ70" s="81"/>
      <c r="BR70" s="81"/>
      <c r="BS70" s="81"/>
      <c r="BT70" s="81"/>
      <c r="BU70" s="81"/>
      <c r="BV70" s="81"/>
      <c r="BW70" s="81"/>
      <c r="BX70" s="81"/>
      <c r="BY70" s="81"/>
      <c r="BZ70" s="82"/>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80"/>
      <c r="BM71" s="81"/>
      <c r="BN71" s="81"/>
      <c r="BO71" s="81"/>
      <c r="BP71" s="81"/>
      <c r="BQ71" s="81"/>
      <c r="BR71" s="81"/>
      <c r="BS71" s="81"/>
      <c r="BT71" s="81"/>
      <c r="BU71" s="81"/>
      <c r="BV71" s="81"/>
      <c r="BW71" s="81"/>
      <c r="BX71" s="81"/>
      <c r="BY71" s="81"/>
      <c r="BZ71" s="82"/>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80"/>
      <c r="BM72" s="81"/>
      <c r="BN72" s="81"/>
      <c r="BO72" s="81"/>
      <c r="BP72" s="81"/>
      <c r="BQ72" s="81"/>
      <c r="BR72" s="81"/>
      <c r="BS72" s="81"/>
      <c r="BT72" s="81"/>
      <c r="BU72" s="81"/>
      <c r="BV72" s="81"/>
      <c r="BW72" s="81"/>
      <c r="BX72" s="81"/>
      <c r="BY72" s="81"/>
      <c r="BZ72" s="82"/>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80"/>
      <c r="BM73" s="81"/>
      <c r="BN73" s="81"/>
      <c r="BO73" s="81"/>
      <c r="BP73" s="81"/>
      <c r="BQ73" s="81"/>
      <c r="BR73" s="81"/>
      <c r="BS73" s="81"/>
      <c r="BT73" s="81"/>
      <c r="BU73" s="81"/>
      <c r="BV73" s="81"/>
      <c r="BW73" s="81"/>
      <c r="BX73" s="81"/>
      <c r="BY73" s="81"/>
      <c r="BZ73" s="82"/>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80"/>
      <c r="BM74" s="81"/>
      <c r="BN74" s="81"/>
      <c r="BO74" s="81"/>
      <c r="BP74" s="81"/>
      <c r="BQ74" s="81"/>
      <c r="BR74" s="81"/>
      <c r="BS74" s="81"/>
      <c r="BT74" s="81"/>
      <c r="BU74" s="81"/>
      <c r="BV74" s="81"/>
      <c r="BW74" s="81"/>
      <c r="BX74" s="81"/>
      <c r="BY74" s="81"/>
      <c r="BZ74" s="82"/>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80"/>
      <c r="BM75" s="81"/>
      <c r="BN75" s="81"/>
      <c r="BO75" s="81"/>
      <c r="BP75" s="81"/>
      <c r="BQ75" s="81"/>
      <c r="BR75" s="81"/>
      <c r="BS75" s="81"/>
      <c r="BT75" s="81"/>
      <c r="BU75" s="81"/>
      <c r="BV75" s="81"/>
      <c r="BW75" s="81"/>
      <c r="BX75" s="81"/>
      <c r="BY75" s="81"/>
      <c r="BZ75" s="82"/>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80"/>
      <c r="BM76" s="81"/>
      <c r="BN76" s="81"/>
      <c r="BO76" s="81"/>
      <c r="BP76" s="81"/>
      <c r="BQ76" s="81"/>
      <c r="BR76" s="81"/>
      <c r="BS76" s="81"/>
      <c r="BT76" s="81"/>
      <c r="BU76" s="81"/>
      <c r="BV76" s="81"/>
      <c r="BW76" s="81"/>
      <c r="BX76" s="81"/>
      <c r="BY76" s="81"/>
      <c r="BZ76" s="82"/>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80"/>
      <c r="BM77" s="81"/>
      <c r="BN77" s="81"/>
      <c r="BO77" s="81"/>
      <c r="BP77" s="81"/>
      <c r="BQ77" s="81"/>
      <c r="BR77" s="81"/>
      <c r="BS77" s="81"/>
      <c r="BT77" s="81"/>
      <c r="BU77" s="81"/>
      <c r="BV77" s="81"/>
      <c r="BW77" s="81"/>
      <c r="BX77" s="81"/>
      <c r="BY77" s="81"/>
      <c r="BZ77" s="82"/>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80"/>
      <c r="BM78" s="81"/>
      <c r="BN78" s="81"/>
      <c r="BO78" s="81"/>
      <c r="BP78" s="81"/>
      <c r="BQ78" s="81"/>
      <c r="BR78" s="81"/>
      <c r="BS78" s="81"/>
      <c r="BT78" s="81"/>
      <c r="BU78" s="81"/>
      <c r="BV78" s="81"/>
      <c r="BW78" s="81"/>
      <c r="BX78" s="81"/>
      <c r="BY78" s="81"/>
      <c r="BZ78" s="82"/>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80"/>
      <c r="BM79" s="81"/>
      <c r="BN79" s="81"/>
      <c r="BO79" s="81"/>
      <c r="BP79" s="81"/>
      <c r="BQ79" s="81"/>
      <c r="BR79" s="81"/>
      <c r="BS79" s="81"/>
      <c r="BT79" s="81"/>
      <c r="BU79" s="81"/>
      <c r="BV79" s="81"/>
      <c r="BW79" s="81"/>
      <c r="BX79" s="81"/>
      <c r="BY79" s="81"/>
      <c r="BZ79" s="82"/>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80"/>
      <c r="BM80" s="81"/>
      <c r="BN80" s="81"/>
      <c r="BO80" s="81"/>
      <c r="BP80" s="81"/>
      <c r="BQ80" s="81"/>
      <c r="BR80" s="81"/>
      <c r="BS80" s="81"/>
      <c r="BT80" s="81"/>
      <c r="BU80" s="81"/>
      <c r="BV80" s="81"/>
      <c r="BW80" s="81"/>
      <c r="BX80" s="81"/>
      <c r="BY80" s="81"/>
      <c r="BZ80" s="82"/>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80"/>
      <c r="BM81" s="81"/>
      <c r="BN81" s="81"/>
      <c r="BO81" s="81"/>
      <c r="BP81" s="81"/>
      <c r="BQ81" s="81"/>
      <c r="BR81" s="81"/>
      <c r="BS81" s="81"/>
      <c r="BT81" s="81"/>
      <c r="BU81" s="81"/>
      <c r="BV81" s="81"/>
      <c r="BW81" s="81"/>
      <c r="BX81" s="81"/>
      <c r="BY81" s="81"/>
      <c r="BZ81" s="82"/>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83"/>
      <c r="BM82" s="84"/>
      <c r="BN82" s="84"/>
      <c r="BO82" s="84"/>
      <c r="BP82" s="84"/>
      <c r="BQ82" s="84"/>
      <c r="BR82" s="84"/>
      <c r="BS82" s="84"/>
      <c r="BT82" s="84"/>
      <c r="BU82" s="84"/>
      <c r="BV82" s="84"/>
      <c r="BW82" s="84"/>
      <c r="BX82" s="84"/>
      <c r="BY82" s="84"/>
      <c r="BZ82" s="85"/>
    </row>
    <row r="83" spans="1:78" x14ac:dyDescent="0.2">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x14ac:dyDescent="0.2">
      <c r="C84" s="2"/>
    </row>
    <row r="85" spans="1:78" hidden="1" x14ac:dyDescent="0.2">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2">
      <c r="B86" s="12"/>
      <c r="C86" s="12"/>
      <c r="D86" s="12"/>
      <c r="E86" s="12" t="str">
        <f>データ!AI6</f>
        <v/>
      </c>
      <c r="F86" s="12" t="s">
        <v>43</v>
      </c>
      <c r="G86" s="12" t="s">
        <v>43</v>
      </c>
      <c r="H86" s="12" t="str">
        <f>データ!BP6</f>
        <v>【786.37】</v>
      </c>
      <c r="I86" s="12" t="str">
        <f>データ!CA6</f>
        <v>【60.65】</v>
      </c>
      <c r="J86" s="12" t="str">
        <f>データ!CL6</f>
        <v>【256.97】</v>
      </c>
      <c r="K86" s="12" t="str">
        <f>データ!CW6</f>
        <v>【61.14】</v>
      </c>
      <c r="L86" s="12" t="str">
        <f>データ!DH6</f>
        <v>【86.91】</v>
      </c>
      <c r="M86" s="12" t="s">
        <v>44</v>
      </c>
      <c r="N86" s="12" t="s">
        <v>44</v>
      </c>
      <c r="O86" s="12" t="str">
        <f>データ!EO6</f>
        <v>【0.03】</v>
      </c>
    </row>
  </sheetData>
  <sheetProtection algorithmName="SHA-512" hashValue="F7zwa+ZFVU1+3AsGAv9iRDzcCkVIFLWtnr6pKf2egjEWcN9uYGvCeeqVd9uI0lcILV5ahEKrosFuMotXcKPdAg==" saltValue="wsKSeVf3+QdZvV7iApp8zw=="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2" x14ac:dyDescent="0.2"/>
  <cols>
    <col min="2" max="144" width="11.88671875" customWidth="1"/>
  </cols>
  <sheetData>
    <row r="1" spans="1:145" x14ac:dyDescent="0.2">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2">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2">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2">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2">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2">
      <c r="A6" s="14" t="s">
        <v>97</v>
      </c>
      <c r="B6" s="19">
        <f>B7</f>
        <v>2021</v>
      </c>
      <c r="C6" s="19">
        <f t="shared" ref="C6:X6" si="3">C7</f>
        <v>192112</v>
      </c>
      <c r="D6" s="19">
        <f t="shared" si="3"/>
        <v>47</v>
      </c>
      <c r="E6" s="19">
        <f t="shared" si="3"/>
        <v>17</v>
      </c>
      <c r="F6" s="19">
        <f t="shared" si="3"/>
        <v>5</v>
      </c>
      <c r="G6" s="19">
        <f t="shared" si="3"/>
        <v>0</v>
      </c>
      <c r="H6" s="19" t="str">
        <f t="shared" si="3"/>
        <v>山梨県　笛吹市</v>
      </c>
      <c r="I6" s="19" t="str">
        <f t="shared" si="3"/>
        <v>法非適用</v>
      </c>
      <c r="J6" s="19" t="str">
        <f t="shared" si="3"/>
        <v>下水道事業</v>
      </c>
      <c r="K6" s="19" t="str">
        <f t="shared" si="3"/>
        <v>農業集落排水</v>
      </c>
      <c r="L6" s="19" t="str">
        <f t="shared" si="3"/>
        <v>F2</v>
      </c>
      <c r="M6" s="19" t="str">
        <f t="shared" si="3"/>
        <v>非設置</v>
      </c>
      <c r="N6" s="20" t="str">
        <f t="shared" si="3"/>
        <v>-</v>
      </c>
      <c r="O6" s="20" t="str">
        <f t="shared" si="3"/>
        <v>該当数値なし</v>
      </c>
      <c r="P6" s="20">
        <f t="shared" si="3"/>
        <v>0.43</v>
      </c>
      <c r="Q6" s="20">
        <f t="shared" si="3"/>
        <v>98.36</v>
      </c>
      <c r="R6" s="20">
        <f t="shared" si="3"/>
        <v>2640</v>
      </c>
      <c r="S6" s="20">
        <f t="shared" si="3"/>
        <v>68264</v>
      </c>
      <c r="T6" s="20">
        <f t="shared" si="3"/>
        <v>201.92</v>
      </c>
      <c r="U6" s="20">
        <f t="shared" si="3"/>
        <v>338.07</v>
      </c>
      <c r="V6" s="20">
        <f t="shared" si="3"/>
        <v>293</v>
      </c>
      <c r="W6" s="20">
        <f t="shared" si="3"/>
        <v>0.22</v>
      </c>
      <c r="X6" s="20">
        <f t="shared" si="3"/>
        <v>1331.82</v>
      </c>
      <c r="Y6" s="21">
        <f>IF(Y7="",NA(),Y7)</f>
        <v>70.44</v>
      </c>
      <c r="Z6" s="21">
        <f t="shared" ref="Z6:AH6" si="4">IF(Z7="",NA(),Z7)</f>
        <v>99.09</v>
      </c>
      <c r="AA6" s="21">
        <f t="shared" si="4"/>
        <v>99.04</v>
      </c>
      <c r="AB6" s="21">
        <f t="shared" si="4"/>
        <v>93.34</v>
      </c>
      <c r="AC6" s="21">
        <f t="shared" si="4"/>
        <v>91.34</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1026.6400000000001</v>
      </c>
      <c r="BG6" s="21">
        <f t="shared" ref="BG6:BO6" si="7">IF(BG7="",NA(),BG7)</f>
        <v>5.9</v>
      </c>
      <c r="BH6" s="20">
        <f t="shared" si="7"/>
        <v>0</v>
      </c>
      <c r="BI6" s="20">
        <f t="shared" si="7"/>
        <v>0</v>
      </c>
      <c r="BJ6" s="20">
        <f t="shared" si="7"/>
        <v>0</v>
      </c>
      <c r="BK6" s="21">
        <f t="shared" si="7"/>
        <v>855.8</v>
      </c>
      <c r="BL6" s="21">
        <f t="shared" si="7"/>
        <v>789.46</v>
      </c>
      <c r="BM6" s="21">
        <f t="shared" si="7"/>
        <v>826.83</v>
      </c>
      <c r="BN6" s="21">
        <f t="shared" si="7"/>
        <v>867.83</v>
      </c>
      <c r="BO6" s="21">
        <f t="shared" si="7"/>
        <v>791.76</v>
      </c>
      <c r="BP6" s="20" t="str">
        <f>IF(BP7="","",IF(BP7="-","【-】","【"&amp;SUBSTITUTE(TEXT(BP7,"#,##0.00"),"-","△")&amp;"】"))</f>
        <v>【786.37】</v>
      </c>
      <c r="BQ6" s="21">
        <f>IF(BQ7="",NA(),BQ7)</f>
        <v>38.39</v>
      </c>
      <c r="BR6" s="21">
        <f t="shared" ref="BR6:BZ6" si="8">IF(BR7="",NA(),BR7)</f>
        <v>96.17</v>
      </c>
      <c r="BS6" s="21">
        <f t="shared" si="8"/>
        <v>96</v>
      </c>
      <c r="BT6" s="21">
        <f t="shared" si="8"/>
        <v>63.97</v>
      </c>
      <c r="BU6" s="21">
        <f t="shared" si="8"/>
        <v>70.84</v>
      </c>
      <c r="BV6" s="21">
        <f t="shared" si="8"/>
        <v>59.8</v>
      </c>
      <c r="BW6" s="21">
        <f t="shared" si="8"/>
        <v>57.77</v>
      </c>
      <c r="BX6" s="21">
        <f t="shared" si="8"/>
        <v>57.31</v>
      </c>
      <c r="BY6" s="21">
        <f t="shared" si="8"/>
        <v>57.08</v>
      </c>
      <c r="BZ6" s="21">
        <f t="shared" si="8"/>
        <v>56.26</v>
      </c>
      <c r="CA6" s="20" t="str">
        <f>IF(CA7="","",IF(CA7="-","【-】","【"&amp;SUBSTITUTE(TEXT(CA7,"#,##0.00"),"-","△")&amp;"】"))</f>
        <v>【60.65】</v>
      </c>
      <c r="CB6" s="21">
        <f>IF(CB7="",NA(),CB7)</f>
        <v>300.63</v>
      </c>
      <c r="CC6" s="21">
        <f t="shared" ref="CC6:CK6" si="9">IF(CC7="",NA(),CC7)</f>
        <v>150</v>
      </c>
      <c r="CD6" s="21">
        <f t="shared" si="9"/>
        <v>166.51</v>
      </c>
      <c r="CE6" s="21">
        <f t="shared" si="9"/>
        <v>253.91</v>
      </c>
      <c r="CF6" s="21">
        <f t="shared" si="9"/>
        <v>225.03</v>
      </c>
      <c r="CG6" s="21">
        <f t="shared" si="9"/>
        <v>263.76</v>
      </c>
      <c r="CH6" s="21">
        <f t="shared" si="9"/>
        <v>274.35000000000002</v>
      </c>
      <c r="CI6" s="21">
        <f t="shared" si="9"/>
        <v>273.52</v>
      </c>
      <c r="CJ6" s="21">
        <f t="shared" si="9"/>
        <v>274.99</v>
      </c>
      <c r="CK6" s="21">
        <f t="shared" si="9"/>
        <v>282.08999999999997</v>
      </c>
      <c r="CL6" s="20" t="str">
        <f>IF(CL7="","",IF(CL7="-","【-】","【"&amp;SUBSTITUTE(TEXT(CL7,"#,##0.00"),"-","△")&amp;"】"))</f>
        <v>【256.97】</v>
      </c>
      <c r="CM6" s="21">
        <f>IF(CM7="",NA(),CM7)</f>
        <v>56.51</v>
      </c>
      <c r="CN6" s="21">
        <f t="shared" ref="CN6:CV6" si="10">IF(CN7="",NA(),CN7)</f>
        <v>52.74</v>
      </c>
      <c r="CO6" s="21">
        <f t="shared" si="10"/>
        <v>47.95</v>
      </c>
      <c r="CP6" s="21">
        <f t="shared" si="10"/>
        <v>50</v>
      </c>
      <c r="CQ6" s="21">
        <f t="shared" si="10"/>
        <v>52.4</v>
      </c>
      <c r="CR6" s="21">
        <f t="shared" si="10"/>
        <v>51.75</v>
      </c>
      <c r="CS6" s="21">
        <f t="shared" si="10"/>
        <v>50.68</v>
      </c>
      <c r="CT6" s="21">
        <f t="shared" si="10"/>
        <v>50.14</v>
      </c>
      <c r="CU6" s="21">
        <f t="shared" si="10"/>
        <v>54.83</v>
      </c>
      <c r="CV6" s="21">
        <f t="shared" si="10"/>
        <v>66.53</v>
      </c>
      <c r="CW6" s="20" t="str">
        <f>IF(CW7="","",IF(CW7="-","【-】","【"&amp;SUBSTITUTE(TEXT(CW7,"#,##0.00"),"-","△")&amp;"】"))</f>
        <v>【61.14】</v>
      </c>
      <c r="CX6" s="21">
        <f>IF(CX7="",NA(),CX7)</f>
        <v>100</v>
      </c>
      <c r="CY6" s="21">
        <f t="shared" ref="CY6:DG6" si="11">IF(CY7="",NA(),CY7)</f>
        <v>100</v>
      </c>
      <c r="CZ6" s="21">
        <f t="shared" si="11"/>
        <v>100</v>
      </c>
      <c r="DA6" s="21">
        <f t="shared" si="11"/>
        <v>100</v>
      </c>
      <c r="DB6" s="21">
        <f t="shared" si="11"/>
        <v>100</v>
      </c>
      <c r="DC6" s="21">
        <f t="shared" si="11"/>
        <v>84.84</v>
      </c>
      <c r="DD6" s="21">
        <f t="shared" si="11"/>
        <v>84.86</v>
      </c>
      <c r="DE6" s="21">
        <f t="shared" si="11"/>
        <v>84.98</v>
      </c>
      <c r="DF6" s="21">
        <f t="shared" si="11"/>
        <v>84.7</v>
      </c>
      <c r="DG6" s="21">
        <f t="shared" si="11"/>
        <v>84.67</v>
      </c>
      <c r="DH6" s="20" t="str">
        <f>IF(DH7="","",IF(DH7="-","【-】","【"&amp;SUBSTITUTE(TEXT(DH7,"#,##0.00"),"-","△")&amp;"】"))</f>
        <v>【86.91】</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0.01</v>
      </c>
      <c r="EK6" s="21">
        <f t="shared" si="14"/>
        <v>0.01</v>
      </c>
      <c r="EL6" s="21">
        <f t="shared" si="14"/>
        <v>0.02</v>
      </c>
      <c r="EM6" s="21">
        <f t="shared" si="14"/>
        <v>0.25</v>
      </c>
      <c r="EN6" s="21">
        <f t="shared" si="14"/>
        <v>0.05</v>
      </c>
      <c r="EO6" s="20" t="str">
        <f>IF(EO7="","",IF(EO7="-","【-】","【"&amp;SUBSTITUTE(TEXT(EO7,"#,##0.00"),"-","△")&amp;"】"))</f>
        <v>【0.03】</v>
      </c>
    </row>
    <row r="7" spans="1:145" s="22" customFormat="1" x14ac:dyDescent="0.2">
      <c r="A7" s="14"/>
      <c r="B7" s="23">
        <v>2021</v>
      </c>
      <c r="C7" s="23">
        <v>192112</v>
      </c>
      <c r="D7" s="23">
        <v>47</v>
      </c>
      <c r="E7" s="23">
        <v>17</v>
      </c>
      <c r="F7" s="23">
        <v>5</v>
      </c>
      <c r="G7" s="23">
        <v>0</v>
      </c>
      <c r="H7" s="23" t="s">
        <v>98</v>
      </c>
      <c r="I7" s="23" t="s">
        <v>99</v>
      </c>
      <c r="J7" s="23" t="s">
        <v>100</v>
      </c>
      <c r="K7" s="23" t="s">
        <v>101</v>
      </c>
      <c r="L7" s="23" t="s">
        <v>102</v>
      </c>
      <c r="M7" s="23" t="s">
        <v>103</v>
      </c>
      <c r="N7" s="24" t="s">
        <v>104</v>
      </c>
      <c r="O7" s="24" t="s">
        <v>105</v>
      </c>
      <c r="P7" s="24">
        <v>0.43</v>
      </c>
      <c r="Q7" s="24">
        <v>98.36</v>
      </c>
      <c r="R7" s="24">
        <v>2640</v>
      </c>
      <c r="S7" s="24">
        <v>68264</v>
      </c>
      <c r="T7" s="24">
        <v>201.92</v>
      </c>
      <c r="U7" s="24">
        <v>338.07</v>
      </c>
      <c r="V7" s="24">
        <v>293</v>
      </c>
      <c r="W7" s="24">
        <v>0.22</v>
      </c>
      <c r="X7" s="24">
        <v>1331.82</v>
      </c>
      <c r="Y7" s="24">
        <v>70.44</v>
      </c>
      <c r="Z7" s="24">
        <v>99.09</v>
      </c>
      <c r="AA7" s="24">
        <v>99.04</v>
      </c>
      <c r="AB7" s="24">
        <v>93.34</v>
      </c>
      <c r="AC7" s="24">
        <v>91.34</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1026.6400000000001</v>
      </c>
      <c r="BG7" s="24">
        <v>5.9</v>
      </c>
      <c r="BH7" s="24">
        <v>0</v>
      </c>
      <c r="BI7" s="24">
        <v>0</v>
      </c>
      <c r="BJ7" s="24">
        <v>0</v>
      </c>
      <c r="BK7" s="24">
        <v>855.8</v>
      </c>
      <c r="BL7" s="24">
        <v>789.46</v>
      </c>
      <c r="BM7" s="24">
        <v>826.83</v>
      </c>
      <c r="BN7" s="24">
        <v>867.83</v>
      </c>
      <c r="BO7" s="24">
        <v>791.76</v>
      </c>
      <c r="BP7" s="24">
        <v>786.37</v>
      </c>
      <c r="BQ7" s="24">
        <v>38.39</v>
      </c>
      <c r="BR7" s="24">
        <v>96.17</v>
      </c>
      <c r="BS7" s="24">
        <v>96</v>
      </c>
      <c r="BT7" s="24">
        <v>63.97</v>
      </c>
      <c r="BU7" s="24">
        <v>70.84</v>
      </c>
      <c r="BV7" s="24">
        <v>59.8</v>
      </c>
      <c r="BW7" s="24">
        <v>57.77</v>
      </c>
      <c r="BX7" s="24">
        <v>57.31</v>
      </c>
      <c r="BY7" s="24">
        <v>57.08</v>
      </c>
      <c r="BZ7" s="24">
        <v>56.26</v>
      </c>
      <c r="CA7" s="24">
        <v>60.65</v>
      </c>
      <c r="CB7" s="24">
        <v>300.63</v>
      </c>
      <c r="CC7" s="24">
        <v>150</v>
      </c>
      <c r="CD7" s="24">
        <v>166.51</v>
      </c>
      <c r="CE7" s="24">
        <v>253.91</v>
      </c>
      <c r="CF7" s="24">
        <v>225.03</v>
      </c>
      <c r="CG7" s="24">
        <v>263.76</v>
      </c>
      <c r="CH7" s="24">
        <v>274.35000000000002</v>
      </c>
      <c r="CI7" s="24">
        <v>273.52</v>
      </c>
      <c r="CJ7" s="24">
        <v>274.99</v>
      </c>
      <c r="CK7" s="24">
        <v>282.08999999999997</v>
      </c>
      <c r="CL7" s="24">
        <v>256.97000000000003</v>
      </c>
      <c r="CM7" s="24">
        <v>56.51</v>
      </c>
      <c r="CN7" s="24">
        <v>52.74</v>
      </c>
      <c r="CO7" s="24">
        <v>47.95</v>
      </c>
      <c r="CP7" s="24">
        <v>50</v>
      </c>
      <c r="CQ7" s="24">
        <v>52.4</v>
      </c>
      <c r="CR7" s="24">
        <v>51.75</v>
      </c>
      <c r="CS7" s="24">
        <v>50.68</v>
      </c>
      <c r="CT7" s="24">
        <v>50.14</v>
      </c>
      <c r="CU7" s="24">
        <v>54.83</v>
      </c>
      <c r="CV7" s="24">
        <v>66.53</v>
      </c>
      <c r="CW7" s="24">
        <v>61.14</v>
      </c>
      <c r="CX7" s="24">
        <v>100</v>
      </c>
      <c r="CY7" s="24">
        <v>100</v>
      </c>
      <c r="CZ7" s="24">
        <v>100</v>
      </c>
      <c r="DA7" s="24">
        <v>100</v>
      </c>
      <c r="DB7" s="24">
        <v>100</v>
      </c>
      <c r="DC7" s="24">
        <v>84.84</v>
      </c>
      <c r="DD7" s="24">
        <v>84.86</v>
      </c>
      <c r="DE7" s="24">
        <v>84.98</v>
      </c>
      <c r="DF7" s="24">
        <v>84.7</v>
      </c>
      <c r="DG7" s="24">
        <v>84.67</v>
      </c>
      <c r="DH7" s="24">
        <v>86.91</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0.01</v>
      </c>
      <c r="EK7" s="24">
        <v>0.01</v>
      </c>
      <c r="EL7" s="24">
        <v>0.02</v>
      </c>
      <c r="EM7" s="24">
        <v>0.25</v>
      </c>
      <c r="EN7" s="24">
        <v>0.05</v>
      </c>
      <c r="EO7" s="24">
        <v>0.03</v>
      </c>
    </row>
    <row r="8" spans="1:145"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2">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2">
      <c r="A10" s="26" t="s">
        <v>48</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2">
      <c r="B11">
        <v>4</v>
      </c>
      <c r="C11">
        <v>3</v>
      </c>
      <c r="D11">
        <v>2</v>
      </c>
      <c r="E11">
        <v>1</v>
      </c>
      <c r="F11">
        <v>0</v>
      </c>
      <c r="G11" t="s">
        <v>111</v>
      </c>
    </row>
    <row r="12" spans="1:145" x14ac:dyDescent="0.2">
      <c r="B12">
        <v>1</v>
      </c>
      <c r="C12">
        <v>1</v>
      </c>
      <c r="D12">
        <v>1</v>
      </c>
      <c r="E12">
        <v>2</v>
      </c>
      <c r="F12">
        <v>3</v>
      </c>
      <c r="G12" t="s">
        <v>112</v>
      </c>
    </row>
    <row r="13" spans="1:145" x14ac:dyDescent="0.2">
      <c r="B13" t="s">
        <v>113</v>
      </c>
      <c r="C13" t="s">
        <v>114</v>
      </c>
      <c r="D13" t="s">
        <v>115</v>
      </c>
      <c r="E13" t="s">
        <v>115</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山梨県</cp:lastModifiedBy>
  <dcterms:created xsi:type="dcterms:W3CDTF">2023-01-13T00:01:36Z</dcterms:created>
  <dcterms:modified xsi:type="dcterms:W3CDTF">2023-02-16T06:13:29Z</dcterms:modified>
  <cp:category/>
</cp:coreProperties>
</file>