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175 農集\02法非適用\10笛吹市\"/>
    </mc:Choice>
  </mc:AlternateContent>
  <workbookProtection workbookAlgorithmName="SHA-512" workbookHashValue="hrBt86NnvSsYZeUnj8nhZ+G67sYOHarZtAS2uuM3vpUS05oZozsxi+nZJT4oIsJJR8wnqgmSaLRAOGOL+guEKw==" workbookSaltValue="RJHAz0+NKgd3tDVNAQQ7DA==" workbookSpinCount="100000" lockStructure="1"/>
  <bookViews>
    <workbookView xWindow="0" yWindow="0" windowWidth="30720" windowHeight="1269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<sst xmlns="http://schemas.openxmlformats.org/spreadsheetml/2006/main" count="236" uniqueCount="120">
  <si>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</si>
  <si>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</si>
  <si>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</si>
  <si>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</si>
  <si>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</si>
  <si>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</si>
  <si>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</si>
  <si>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</si>
  <si>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</si>
  <si>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</si>
  <si>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</si>
  <si>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</si>
  <si>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</si>
  <si>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</si>
  <si>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</si>
  <si>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</si>
  <si>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</si>
  <si>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</si>
  <si>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</si>
  <si>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</si>
  <si>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</si>
  <si>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</si>
  <si>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</si>
  <si>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</si>
  <si>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</si>
  <si>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</si>
  <si>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</si>
  <si>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</si>
  <si>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</si>
  <si>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</si>
  <si>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</si>
  <si>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</si>
  <si>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</si>
  <si>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</si>
  <si>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</si>
  <si>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</si>
  <si>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</si>
  <si>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</si>
  <si>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</si>
  <si>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</si>
  <si>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</si>
  <si>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</si>
  <si>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</si>
  <si>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</si>
  <si>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</si>
  <si>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</si>
  <si>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</si>
  <si>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</si>
  <si>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</si>
  <si>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</si>
  <si>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</si>
  <si>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</si>
  <si>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</si>
  <si>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</si>
  <si>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</si>
  <si>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</si>
  <si>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</si>
  <si>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</si>
  <si>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</si>
  <si>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</si>
  <si>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</si>
  <si>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</si>
  <si>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</si>
  <si>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</si>
  <si>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</si>
  <si>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</si>
  <si>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</si>
  <si>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</si>
  <si>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</si>
  <si>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</si>
  <si>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</si>
  <si>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</si>
  <si>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</si>
  <si>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</si>
  <si>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</si>
  <si>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</si>
  <si>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</si>
  <si>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</si>
  <si>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</si>
  <si>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</si>
  <si>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</si>
  <si>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</si>
  <si>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</si>
  <si>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</si>
  <si>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</si>
  <si>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</si>
  <si>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</si>
  <si>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</si>
  <si>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</si>
  <si>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</si>
  <si>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</si>
  <si>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</si>
  <si>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</si>
  <si>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</si>
  <si>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</si>
  <si>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</si>
  <si>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</si>
  <si>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</si>
  <si>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</si>
  <si>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</si>
  <si>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</si>
  <si>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</si>
  <si>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</si>
  <si>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</si>
  <si>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</si>
  <si>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</si>
  <si>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</si>
  <si>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</si>
  <si>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</si>
  <si>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</si>
  <si>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</si>
  <si>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</si>
  <si>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</si>
  <si>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</si>
  <si>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</si>
  <si>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</si>
  <si>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</si>
  <si>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建設事業はすでに終了しており、現在は維持管理と起債の償還のみを行っている。そのため起債残高は確実に減少してきている。
　①収益的収支比率においては、昨年度は経営戦略策定負担金があったため、本年度は減少となった。平成30年度に使用料改定を行ったが、依然として低い水準であるため、今後見直しが必要である。
　④企業債残高対事業規模比率においては、全国平均よりは高いが、類似団体平均値よりは低いため、注視が必要である。
　⑤経費回収率においては、全国平均、類似団体平均値を上回っているが、100％を下回っているため、更なる経費削減が必要である。⑤汚水処理原価は経費回収率は減少し、⑥汚水処理原価においては、全国平均、類似団体より低く抑えられているため、今後も維持していく必要がある。⑦施設利用率においては、人口減少により、施設の遊休状態も懸念されることから、施設の統廃合等も検討も必要である。⑧水洗化率においては、本事業は、合併前に環境重視のため導入された施設であり、接続率を上げるために加入負担金を取らず、また使用料を低く抑えることで、100％を達成している。
　</t>
    <rPh sb="1" eb="3">
      <t>ケンセツ</t>
    </rPh>
    <rPh sb="62" eb="65">
      <t>シュウエキテキ</t>
    </rPh>
    <rPh sb="65" eb="67">
      <t>シュウシ</t>
    </rPh>
    <rPh sb="67" eb="69">
      <t>ヒリツ</t>
    </rPh>
    <rPh sb="75" eb="78">
      <t>サクネンド</t>
    </rPh>
    <rPh sb="79" eb="81">
      <t>ケイエイ</t>
    </rPh>
    <rPh sb="81" eb="83">
      <t>センリャク</t>
    </rPh>
    <rPh sb="83" eb="85">
      <t>サクテイ</t>
    </rPh>
    <rPh sb="85" eb="88">
      <t>フタンキン</t>
    </rPh>
    <rPh sb="95" eb="98">
      <t>ホンネンド</t>
    </rPh>
    <rPh sb="99" eb="101">
      <t>ゲンショウ</t>
    </rPh>
    <rPh sb="119" eb="120">
      <t>オコナ</t>
    </rPh>
    <rPh sb="124" eb="126">
      <t>イゼン</t>
    </rPh>
    <rPh sb="129" eb="130">
      <t>ヒク</t>
    </rPh>
    <rPh sb="131" eb="133">
      <t>スイジュン</t>
    </rPh>
    <rPh sb="139" eb="141">
      <t>コンゴ</t>
    </rPh>
    <rPh sb="141" eb="143">
      <t>ミナオ</t>
    </rPh>
    <rPh sb="145" eb="147">
      <t>ヒツヨウ</t>
    </rPh>
    <rPh sb="172" eb="174">
      <t>ゼンコク</t>
    </rPh>
    <rPh sb="174" eb="176">
      <t>ヘイキン</t>
    </rPh>
    <rPh sb="179" eb="180">
      <t>タカ</t>
    </rPh>
    <rPh sb="183" eb="187">
      <t>ルイジダンタイ</t>
    </rPh>
    <rPh sb="187" eb="190">
      <t>ヘイキンチ</t>
    </rPh>
    <rPh sb="193" eb="194">
      <t>ヒク</t>
    </rPh>
    <rPh sb="198" eb="200">
      <t>チュウシ</t>
    </rPh>
    <rPh sb="201" eb="203">
      <t>ヒツヨウ</t>
    </rPh>
    <rPh sb="210" eb="214">
      <t>ケイヒカイシュウ</t>
    </rPh>
    <rPh sb="214" eb="215">
      <t>リツ</t>
    </rPh>
    <rPh sb="221" eb="223">
      <t>ゼンコク</t>
    </rPh>
    <rPh sb="234" eb="236">
      <t>ウワマワ</t>
    </rPh>
    <rPh sb="247" eb="249">
      <t>シタマワ</t>
    </rPh>
    <rPh sb="256" eb="257">
      <t>サラ</t>
    </rPh>
    <rPh sb="259" eb="261">
      <t>ケイヒ</t>
    </rPh>
    <rPh sb="261" eb="263">
      <t>サクゲン</t>
    </rPh>
    <rPh sb="264" eb="266">
      <t>ヒツヨウ</t>
    </rPh>
    <rPh sb="271" eb="273">
      <t>オスイ</t>
    </rPh>
    <rPh sb="273" eb="275">
      <t>ショリ</t>
    </rPh>
    <rPh sb="275" eb="277">
      <t>ゲンカ</t>
    </rPh>
    <rPh sb="278" eb="280">
      <t>ケイヒ</t>
    </rPh>
    <rPh sb="280" eb="282">
      <t>カイシュウ</t>
    </rPh>
    <rPh sb="282" eb="283">
      <t>リツ</t>
    </rPh>
    <rPh sb="284" eb="286">
      <t>ゲンショウ</t>
    </rPh>
    <rPh sb="289" eb="291">
      <t>オスイ</t>
    </rPh>
    <rPh sb="291" eb="293">
      <t>ショリ</t>
    </rPh>
    <rPh sb="293" eb="295">
      <t>ゲンカ</t>
    </rPh>
    <rPh sb="301" eb="303">
      <t>ゼンコク</t>
    </rPh>
    <rPh sb="303" eb="305">
      <t>ヘイキン</t>
    </rPh>
    <rPh sb="306" eb="308">
      <t>ルイジ</t>
    </rPh>
    <rPh sb="308" eb="310">
      <t>ダンタイ</t>
    </rPh>
    <rPh sb="312" eb="313">
      <t>ヒク</t>
    </rPh>
    <rPh sb="314" eb="315">
      <t>オサ</t>
    </rPh>
    <rPh sb="324" eb="326">
      <t>コンゴ</t>
    </rPh>
    <rPh sb="327" eb="329">
      <t>イジ</t>
    </rPh>
    <rPh sb="333" eb="335">
      <t>ヒツヨウ</t>
    </rPh>
    <rPh sb="340" eb="342">
      <t>シセツ</t>
    </rPh>
    <rPh sb="342" eb="344">
      <t>リヨウ</t>
    </rPh>
    <rPh sb="344" eb="345">
      <t>リツ</t>
    </rPh>
    <rPh sb="351" eb="353">
      <t>ジンコウ</t>
    </rPh>
    <rPh sb="353" eb="355">
      <t>ゲンショウ</t>
    </rPh>
    <rPh sb="359" eb="361">
      <t>シセツ</t>
    </rPh>
    <rPh sb="362" eb="364">
      <t>ユウキュウ</t>
    </rPh>
    <rPh sb="364" eb="366">
      <t>ジョウタイ</t>
    </rPh>
    <rPh sb="367" eb="369">
      <t>ケネン</t>
    </rPh>
    <rPh sb="377" eb="379">
      <t>シセツ</t>
    </rPh>
    <rPh sb="380" eb="383">
      <t>トウハイゴウ</t>
    </rPh>
    <rPh sb="383" eb="384">
      <t>トウ</t>
    </rPh>
    <rPh sb="385" eb="387">
      <t>ケントウ</t>
    </rPh>
    <rPh sb="388" eb="390">
      <t>ヒツヨウ</t>
    </rPh>
    <rPh sb="395" eb="398">
      <t>スイセンカ</t>
    </rPh>
    <rPh sb="398" eb="399">
      <t>リツ</t>
    </rPh>
    <rPh sb="405" eb="406">
      <t>ホン</t>
    </rPh>
    <rPh sb="406" eb="408">
      <t>ジギョウ</t>
    </rPh>
    <phoneticPr fontId="4"/>
  </si>
  <si>
    <t>　本事業は、利用対象者が減少している芦川地区に限られ、施設については、処理場が3箇所、山間部という地形のため、各戸にポンプを備えているところもある。人口減少に歯止めがかからない中で、今後の収益の減少及び維持管理費用の増加を想定すると、引き続き経営改善に向けた取組が必要である。
　令和4年度に料金改定を行う予定であったが、コロナ禍で市民生活にも影響が出ていることから、見送ることとなった。そのため、更なる経費削減も行いながら経営改善を行っていくことが必要である。
　今後は、令和6年度に公営企業会計への移行が予定されているため、更なる経営改善を図っていくことが必要である。また、長寿命化の調査等を鑑み、施設維持管理に多額の費用が想定される将来に向けて施設のあり方の根本的な検討も必要である。</t>
    <rPh sb="1" eb="2">
      <t>ホン</t>
    </rPh>
    <rPh sb="2" eb="4">
      <t>ジギョウ</t>
    </rPh>
    <rPh sb="164" eb="165">
      <t>カ</t>
    </rPh>
    <rPh sb="166" eb="168">
      <t>シミン</t>
    </rPh>
    <rPh sb="168" eb="170">
      <t>セイカツ</t>
    </rPh>
    <rPh sb="172" eb="174">
      <t>エイキョウ</t>
    </rPh>
    <rPh sb="175" eb="176">
      <t>デ</t>
    </rPh>
    <rPh sb="184" eb="186">
      <t>ミオク</t>
    </rPh>
    <rPh sb="199" eb="200">
      <t>サラ</t>
    </rPh>
    <rPh sb="202" eb="204">
      <t>ケイヒ</t>
    </rPh>
    <rPh sb="204" eb="206">
      <t>サクゲン</t>
    </rPh>
    <rPh sb="207" eb="208">
      <t>オコナ</t>
    </rPh>
    <rPh sb="212" eb="216">
      <t>ケイエイカイゼン</t>
    </rPh>
    <rPh sb="217" eb="218">
      <t>オコナ</t>
    </rPh>
    <rPh sb="225" eb="227">
      <t>ヒツヨウ</t>
    </rPh>
    <rPh sb="237" eb="239">
      <t>レイワ</t>
    </rPh>
    <rPh sb="240" eb="241">
      <t>ネン</t>
    </rPh>
    <rPh sb="241" eb="242">
      <t>ド</t>
    </rPh>
    <rPh sb="243" eb="245">
      <t>コウエイ</t>
    </rPh>
    <rPh sb="245" eb="247">
      <t>キギョウ</t>
    </rPh>
    <rPh sb="247" eb="249">
      <t>カイケイ</t>
    </rPh>
    <rPh sb="251" eb="253">
      <t>イコウ</t>
    </rPh>
    <rPh sb="254" eb="256">
      <t>ヨテイ</t>
    </rPh>
    <rPh sb="264" eb="265">
      <t>サラ</t>
    </rPh>
    <rPh sb="267" eb="269">
      <t>ケイエイ</t>
    </rPh>
    <rPh sb="269" eb="271">
      <t>カイゼン</t>
    </rPh>
    <rPh sb="272" eb="273">
      <t>ハカ</t>
    </rPh>
    <rPh sb="280" eb="282">
      <t>ヒツヨウ</t>
    </rPh>
    <phoneticPr fontId="4"/>
  </si>
  <si>
    <t xml:space="preserve">　現状、管渠の老朽化については当面の心配はないが、真空弁ユニット及びマンホールポンプが耐用年数を経過している。
　今後、マンホールポンプや処理場施設の機械系等は、順次修繕、部品交換等を行い、できるだけ長寿命化を図っていく。
　令和6年度から公営企業会計への移行が予定されているため、移行後は、①有形固定資産減価償却率、②管路老朽化率を見ながら、計画的に維持管理を行っていく。
</t>
    <rPh sb="25" eb="27">
      <t>シンクウ</t>
    </rPh>
    <rPh sb="27" eb="28">
      <t>ベン</t>
    </rPh>
    <rPh sb="32" eb="33">
      <t>オヨ</t>
    </rPh>
    <rPh sb="43" eb="45">
      <t>タイヨウ</t>
    </rPh>
    <rPh sb="45" eb="47">
      <t>ネンスウ</t>
    </rPh>
    <rPh sb="48" eb="50">
      <t>ケイカ</t>
    </rPh>
    <rPh sb="113" eb="115">
      <t>レイワ</t>
    </rPh>
    <rPh sb="116" eb="117">
      <t>ネン</t>
    </rPh>
    <rPh sb="117" eb="118">
      <t>ド</t>
    </rPh>
    <rPh sb="120" eb="122">
      <t>コウエイ</t>
    </rPh>
    <rPh sb="122" eb="124">
      <t>キギョウ</t>
    </rPh>
    <rPh sb="124" eb="126">
      <t>カイケイ</t>
    </rPh>
    <rPh sb="128" eb="130">
      <t>イコウ</t>
    </rPh>
    <rPh sb="131" eb="133">
      <t>ヨテイ</t>
    </rPh>
    <rPh sb="141" eb="143">
      <t>イコウ</t>
    </rPh>
    <rPh sb="143" eb="144">
      <t>ゴ</t>
    </rPh>
    <rPh sb="147" eb="151">
      <t>ユウケイコテイ</t>
    </rPh>
    <rPh sb="151" eb="153">
      <t>シサン</t>
    </rPh>
    <rPh sb="153" eb="155">
      <t>ゲンカ</t>
    </rPh>
    <rPh sb="155" eb="157">
      <t>ショウキャク</t>
    </rPh>
    <rPh sb="157" eb="158">
      <t>リツ</t>
    </rPh>
    <rPh sb="160" eb="162">
      <t>カンロ</t>
    </rPh>
    <rPh sb="162" eb="165">
      <t>ロウキュウカ</t>
    </rPh>
    <rPh sb="165" eb="166">
      <t>リツ</t>
    </rPh>
    <rPh sb="167" eb="168">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</si>
</sst>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B-49B6-91F3-8F1E89A121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37FB-49B6-91F3-8F1E89A121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56.51</c:v>
                </c:pt>
                <c:pt idx="1">
                  <c:v>52.74</c:v>
                </c:pt>
                <c:pt idx="2">
                  <c:v>47.95</c:v>
                </c:pt>
                <c:pt idx="3">
                  <c:v>50</c:v>
                </c:pt>
                <c:pt idx="4">
                  <c:v>52.4</c:v>
                </c:pt>
              </c:numCache>
            </c:numRef>
          </c:val>
          <c:extLst>
            <c:ext xmlns:c16="http://schemas.microsoft.com/office/drawing/2014/chart" uri="{C3380CC4-5D6E-409C-BE32-E72D297353CC}">
              <c16:uniqueId val="{00000000-9234-42D5-A6B5-3FE626EA4C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234-42D5-A6B5-3FE626EA4C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768-4A82-A9DF-AC99CCA720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4768-4A82-A9DF-AC99CCA720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70.44</c:v>
                </c:pt>
                <c:pt idx="1">
                  <c:v>99.09</c:v>
                </c:pt>
                <c:pt idx="2">
                  <c:v>99.04</c:v>
                </c:pt>
                <c:pt idx="3">
                  <c:v>93.34</c:v>
                </c:pt>
                <c:pt idx="4">
                  <c:v>91.34</c:v>
                </c:pt>
              </c:numCache>
            </c:numRef>
          </c:val>
          <c:extLst>
            <c:ext xmlns:c16="http://schemas.microsoft.com/office/drawing/2014/chart" uri="{C3380CC4-5D6E-409C-BE32-E72D297353CC}">
              <c16:uniqueId val="{00000000-570B-4204-AEBB-03BC48C906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B-4204-AEBB-03BC48C906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3-42DD-80BA-3E24A48E84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3-42DD-80BA-3E24A48E84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C7-4BA0-A6C0-AAD5369783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C7-4BA0-A6C0-AAD5369783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27-4B11-83DC-CB23ECD939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27-4B11-83DC-CB23ECD939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D5-4683-8864-7D9BD12084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D5-4683-8864-7D9BD12084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1026.6400000000001</c:v>
                </c:pt>
                <c:pt idx="1">
                  <c:v>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6ED-445D-94B1-37EC16D68B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6ED-445D-94B1-37EC16D68B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38.39</c:v>
                </c:pt>
                <c:pt idx="1">
                  <c:v>96.17</c:v>
                </c:pt>
                <c:pt idx="2">
                  <c:v>96</c:v>
                </c:pt>
                <c:pt idx="3">
                  <c:v>63.97</c:v>
                </c:pt>
                <c:pt idx="4">
                  <c:v>70.84</c:v>
                </c:pt>
              </c:numCache>
            </c:numRef>
          </c:val>
          <c:extLst>
            <c:ext xmlns:c16="http://schemas.microsoft.com/office/drawing/2014/chart" uri="{C3380CC4-5D6E-409C-BE32-E72D297353CC}">
              <c16:uniqueId val="{00000000-452A-4139-B4EA-B3066063A6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52A-4139-B4EA-B3066063A6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300.63</c:v>
                </c:pt>
                <c:pt idx="1">
                  <c:v>150</c:v>
                </c:pt>
                <c:pt idx="2">
                  <c:v>166.51</c:v>
                </c:pt>
                <c:pt idx="3">
                  <c:v>253.91</c:v>
                </c:pt>
                <c:pt idx="4">
                  <c:v>225.03</c:v>
                </c:pt>
              </c:numCache>
            </c:numRef>
          </c:val>
          <c:extLst>
            <c:ext xmlns:c16="http://schemas.microsoft.com/office/drawing/2014/chart" uri="{C3380CC4-5D6E-409C-BE32-E72D297353CC}">
              <c16:uniqueId val="{00000000-DA97-4839-A757-1810A74248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A97-4839-A757-1810A74248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笛吹市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68264</v>
      </c>
      <c r="AM8" s="42"/>
      <c r="AN8" s="42"/>
      <c r="AO8" s="42"/>
      <c r="AP8" s="42"/>
      <c r="AQ8" s="42"/>
      <c r="AR8" s="42"/>
      <c r="AS8" s="42"/>
      <c r="AT8" s="35">
        <f>データ!T6</f>
        <v>201.92</v>
      </c>
      <c r="AU8" s="35"/>
      <c r="AV8" s="35"/>
      <c r="AW8" s="35"/>
      <c r="AX8" s="35"/>
      <c r="AY8" s="35"/>
      <c r="AZ8" s="35"/>
      <c r="BA8" s="35"/>
      <c r="BB8" s="35">
        <f>データ!U6</f>
        <v>338.07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0.43</v>
      </c>
      <c r="Q10" s="35"/>
      <c r="R10" s="35"/>
      <c r="S10" s="35"/>
      <c r="T10" s="35"/>
      <c r="U10" s="35"/>
      <c r="V10" s="35"/>
      <c r="W10" s="35">
        <f>データ!Q6</f>
        <v>98.36</v>
      </c>
      <c r="X10" s="35"/>
      <c r="Y10" s="35"/>
      <c r="Z10" s="35"/>
      <c r="AA10" s="35"/>
      <c r="AB10" s="35"/>
      <c r="AC10" s="35"/>
      <c r="AD10" s="42">
        <f>データ!R6</f>
        <v>2640</v>
      </c>
      <c r="AE10" s="42"/>
      <c r="AF10" s="42"/>
      <c r="AG10" s="42"/>
      <c r="AH10" s="42"/>
      <c r="AI10" s="42"/>
      <c r="AJ10" s="42"/>
      <c r="AK10" s="2"/>
      <c r="AL10" s="42">
        <f>データ!V6</f>
        <v>293</v>
      </c>
      <c r="AM10" s="42"/>
      <c r="AN10" s="42"/>
      <c r="AO10" s="42"/>
      <c r="AP10" s="42"/>
      <c r="AQ10" s="42"/>
      <c r="AR10" s="42"/>
      <c r="AS10" s="42"/>
      <c r="AT10" s="35">
        <f>データ!W6</f>
        <v>0.22</v>
      </c>
      <c r="AU10" s="35"/>
      <c r="AV10" s="35"/>
      <c r="AW10" s="35"/>
      <c r="AX10" s="35"/>
      <c r="AY10" s="35"/>
      <c r="AZ10" s="35"/>
      <c r="BA10" s="35"/>
      <c r="BB10" s="35">
        <f>データ!X6</f>
        <v>1331.82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F7zwa+ZFVU1+3AsGAv9iRDzcCkVIFLWtnr6pKf2egjEWcN9uYGvCeeqVd9uI0lcILV5ahEKrosFuMotXcKPdAg==" saltValue="wsKSeVf3+QdZvV7iApp8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192112</v>
      </c>
      <c r="D6" s="19">
        <f t="shared" si="3"/>
        <v>47</v>
      </c>
      <c r="E6" s="19">
        <f t="shared" si="3"/>
        <v>17</v>
      </c>
      <c r="F6" s="19">
        <f t="shared" si="3"/>
        <v>5</v>
      </c>
      <c r="G6" s="19">
        <f t="shared" si="3"/>
        <v>0</v>
      </c>
      <c r="H6" s="19" t="str">
        <f t="shared" si="3"/>
        <v>山梨県　笛吹市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0.43</v>
      </c>
      <c r="Q6" s="20">
        <f t="shared" si="3"/>
        <v>98.36</v>
      </c>
      <c r="R6" s="20">
        <f t="shared" si="3"/>
        <v>2640</v>
      </c>
      <c r="S6" s="20">
        <f t="shared" si="3"/>
        <v>68264</v>
      </c>
      <c r="T6" s="20">
        <f t="shared" si="3"/>
        <v>201.92</v>
      </c>
      <c r="U6" s="20">
        <f t="shared" si="3"/>
        <v>338.07</v>
      </c>
      <c r="V6" s="20">
        <f t="shared" si="3"/>
        <v>293</v>
      </c>
      <c r="W6" s="20">
        <f t="shared" si="3"/>
        <v>0.22</v>
      </c>
      <c r="X6" s="20">
        <f t="shared" si="3"/>
        <v>1331.82</v>
      </c>
      <c r="Y6" s="21">
        <f>IF(Y7="",NA(),Y7)</f>
        <v>70.44</v>
      </c>
      <c r="Z6" s="21">
        <f t="shared" ref="Z6:AH6" si="4">IF(Z7="",NA(),Z7)</f>
        <v>99.09</v>
      </c>
      <c r="AA6" s="21">
        <f t="shared" si="4"/>
        <v>99.04</v>
      </c>
      <c r="AB6" s="21">
        <f t="shared" si="4"/>
        <v>93.34</v>
      </c>
      <c r="AC6" s="21">
        <f t="shared" si="4"/>
        <v>91.34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1026.6400000000001</v>
      </c>
      <c r="BG6" s="21">
        <f t="shared" ref="BG6:BO6" si="7">IF(BG7="",NA(),BG7)</f>
        <v>5.9</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38.39</v>
      </c>
      <c r="BR6" s="21">
        <f t="shared" ref="BR6:BZ6" si="8">IF(BR7="",NA(),BR7)</f>
        <v>96.17</v>
      </c>
      <c r="BS6" s="21">
        <f t="shared" si="8"/>
        <v>96</v>
      </c>
      <c r="BT6" s="21">
        <f t="shared" si="8"/>
        <v>63.97</v>
      </c>
      <c r="BU6" s="21">
        <f t="shared" si="8"/>
        <v>70.84</v>
      </c>
      <c r="BV6" s="21">
        <f t="shared" si="8"/>
        <v>59.8</v>
      </c>
      <c r="BW6" s="21">
        <f t="shared" si="8"/>
        <v>57.77</v>
      </c>
      <c r="BX6" s="21">
        <f t="shared" si="8"/>
        <v>57.31</v>
      </c>
      <c r="BY6" s="21">
        <f t="shared" si="8"/>
        <v>57.08</v>
      </c>
      <c r="BZ6" s="21">
        <f t="shared" si="8"/>
        <v>56.26</v>
      </c>
      <c r="CA6" s="20" t="str">
        <f>IF(CA7="","",IF(CA7="-","【-】","【"&amp;SUBSTITUTE(TEXT(CA7,"#,##0.00"),"-","△")&amp;"】"))</f>
        <v>【60.65】</v>
      </c>
      <c r="CB6" s="21">
        <f>IF(CB7="",NA(),CB7)</f>
        <v>300.63</v>
      </c>
      <c r="CC6" s="21">
        <f t="shared" ref="CC6:CK6" si="9">IF(CC7="",NA(),CC7)</f>
        <v>150</v>
      </c>
      <c r="CD6" s="21">
        <f t="shared" si="9"/>
        <v>166.51</v>
      </c>
      <c r="CE6" s="21">
        <f t="shared" si="9"/>
        <v>253.91</v>
      </c>
      <c r="CF6" s="21">
        <f t="shared" si="9"/>
        <v>225.03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56.51</v>
      </c>
      <c r="CN6" s="21">
        <f t="shared" ref="CN6:CV6" si="10">IF(CN7="",NA(),CN7)</f>
        <v>52.74</v>
      </c>
      <c r="CO6" s="21">
        <f t="shared" si="10"/>
        <v>47.95</v>
      </c>
      <c r="CP6" s="21">
        <f t="shared" si="10"/>
        <v>50</v>
      </c>
      <c r="CQ6" s="21">
        <f t="shared" si="10"/>
        <v>52.4</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192112</v>
      </c>
      <c r="D7" s="23">
        <v>47</v>
      </c>
      <c r="E7" s="23">
        <v>17</v>
      </c>
      <c r="F7" s="23">
        <v>5</v>
      </c>
      <c r="G7" s="23">
        <v>0</v>
      </c>
      <c r="H7" s="23" t="s">
        <v>98</v>
      </c>
      <c r="I7" s="23" t="s">
        <v>99</v>
      </c>
      <c r="J7" s="23" t="s">
        <v>100</v>
      </c>
      <c r="K7" s="23" t="s">
        <v>101</v>
      </c>
      <c r="L7" s="23" t="s">
        <v>102</v>
      </c>
      <c r="M7" s="23" t="s">
        <v>103</v>
      </c>
      <c r="N7" s="24" t="s">
        <v>104</v>
      </c>
      <c r="O7" s="24" t="s">
        <v>105</v>
      </c>
      <c r="P7" s="24">
        <v>0.43</v>
      </c>
      <c r="Q7" s="24">
        <v>98.36</v>
      </c>
      <c r="R7" s="24">
        <v>2640</v>
      </c>
      <c r="S7" s="24">
        <v>68264</v>
      </c>
      <c r="T7" s="24">
        <v>201.92</v>
      </c>
      <c r="U7" s="24">
        <v>338.07</v>
      </c>
      <c r="V7" s="24">
        <v>293</v>
      </c>
      <c r="W7" s="24">
        <v>0.22</v>
      </c>
      <c r="X7" s="24">
        <v>1331.82</v>
      </c>
      <c r="Y7" s="24">
        <v>70.44</v>
      </c>
      <c r="Z7" s="24">
        <v>99.09</v>
      </c>
      <c r="AA7" s="24">
        <v>99.04</v>
      </c>
      <c r="AB7" s="24">
        <v>93.34</v>
      </c>
      <c r="AC7" s="24">
        <v>91.34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1026.6400000000001</v>
      </c>
      <c r="BG7" s="24">
        <v>5.9</v>
      </c>
      <c r="BH7" s="24">
        <v>0</v>
      </c>
      <c r="BI7" s="24">
        <v>0</v>
      </c>
      <c r="BJ7" s="24">
        <v>0</v>
      </c>
      <c r="BK7" s="24">
        <v>855.8</v>
      </c>
      <c r="BL7" s="24">
        <v>789.46</v>
      </c>
      <c r="BM7" s="24">
        <v>826.83</v>
      </c>
      <c r="BN7" s="24">
        <v>867.83</v>
      </c>
      <c r="BO7" s="24">
        <v>791.76</v>
      </c>
      <c r="BP7" s="24">
        <v>786.37</v>
      </c>
      <c r="BQ7" s="24">
        <v>38.39</v>
      </c>
      <c r="BR7" s="24">
        <v>96.17</v>
      </c>
      <c r="BS7" s="24">
        <v>96</v>
      </c>
      <c r="BT7" s="24">
        <v>63.97</v>
      </c>
      <c r="BU7" s="24">
        <v>70.84</v>
      </c>
      <c r="BV7" s="24">
        <v>59.8</v>
      </c>
      <c r="BW7" s="24">
        <v>57.77</v>
      </c>
      <c r="BX7" s="24">
        <v>57.31</v>
      </c>
      <c r="BY7" s="24">
        <v>57.08</v>
      </c>
      <c r="BZ7" s="24">
        <v>56.26</v>
      </c>
      <c r="CA7" s="24">
        <v>60.65</v>
      </c>
      <c r="CB7" s="24">
        <v>300.63</v>
      </c>
      <c r="CC7" s="24">
        <v>150</v>
      </c>
      <c r="CD7" s="24">
        <v>166.51</v>
      </c>
      <c r="CE7" s="24">
        <v>253.91</v>
      </c>
      <c r="CF7" s="24">
        <v>225.03</v>
      </c>
      <c r="CG7" s="24">
        <v>263.76</v>
      </c>
      <c r="CH7" s="24">
        <v>274.35000000000002</v>
      </c>
      <c r="CI7" s="24">
        <v>273.52</v>
      </c>
      <c r="CJ7" s="24">
        <v>274.99</v>
      </c>
      <c r="CK7" s="24">
        <v>282.08999999999997</v>
      </c>
      <c r="CL7" s="24">
        <v>256.97000000000003</v>
      </c>
      <c r="CM7" s="24">
        <v>56.51</v>
      </c>
      <c r="CN7" s="24">
        <v>52.74</v>
      </c>
      <c r="CO7" s="24">
        <v>47.95</v>
      </c>
      <c r="CP7" s="24">
        <v>50</v>
      </c>
      <c r="CQ7" s="24">
        <v>52.4</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2023-01-13T00:01:36Z</dcterms:created>
  <dcterms:modified xsi:type="dcterms:W3CDTF">2023-02-16T06:13:29Z</dcterms:modified>
  <cp:category/>
</cp:coreProperties>
</file>