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171 公共下水\01法適用\10笛吹市\"/>
    </mc:Choice>
  </mc:AlternateContent>
  <workbookProtection workbookAlgorithmName="SHA-512" workbookHashValue="zOOOu/LONrqxV1HpViXelf3Om2a1tpDPaHyaV91WEN/tSyiIMetqcyvOUGodlzWXZAjgX0JaXr0iRGfw3tP6dg==" workbookSaltValue="WPEXTuDCCXTt4d4XU68ABg==" workbookSpinCount="100000" lockStructure="1"/>
  <bookViews>
    <workbookView xWindow="0" yWindow="0" windowWidth="30720" windowHeight="126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<sst xmlns="http://schemas.openxmlformats.org/spreadsheetml/2006/main" count="235" uniqueCount="117">
  <si>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</si>
  <si>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</si>
  <si>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</si>
  <si>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</si>
  <si>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</si>
  <si>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</si>
  <si>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</si>
  <si>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</si>
  <si>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</si>
  <si>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</si>
  <si>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</si>
  <si>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</si>
  <si>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</si>
  <si>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</si>
  <si>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</si>
  <si>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</si>
  <si>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</si>
  <si>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</si>
  <si>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</si>
  <si>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</si>
  <si>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</si>
  <si>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</si>
  <si>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</si>
  <si>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</si>
  <si>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</si>
  <si>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</si>
  <si>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</si>
  <si>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</si>
  <si>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</si>
  <si>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</si>
  <si>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</si>
  <si>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</si>
  <si>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</si>
  <si>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</si>
  <si>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</si>
  <si>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</si>
  <si>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</si>
  <si>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</si>
  <si>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</si>
  <si>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</si>
  <si>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</si>
  <si>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</si>
  <si>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</si>
  <si>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</si>
  <si>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</si>
  <si>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</si>
  <si>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</si>
  <si>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</si>
  <si>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</si>
  <si>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</si>
  <si>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</si>
  <si>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</si>
  <si>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</si>
  <si>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</si>
  <si>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</si>
  <si>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</si>
  <si>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</si>
  <si>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</si>
  <si>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</si>
  <si>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</si>
  <si>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</si>
  <si>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</si>
  <si>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</si>
  <si>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</si>
  <si>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</si>
  <si>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</si>
  <si>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</si>
  <si>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</si>
  <si>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</si>
  <si>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</si>
  <si>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</si>
  <si>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</si>
  <si>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</si>
  <si>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</si>
  <si>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</si>
  <si>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</si>
  <si>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</si>
  <si>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</si>
  <si>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</si>
  <si>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</si>
  <si>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</si>
  <si>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</si>
  <si>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</si>
  <si>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</si>
  <si>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</si>
  <si>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</si>
  <si>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</si>
  <si>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</si>
  <si>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</si>
  <si>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</si>
  <si>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</si>
  <si>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</si>
  <si>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</si>
  <si>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</si>
  <si>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</si>
  <si>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</si>
  <si>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</si>
  <si>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</si>
  <si>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</si>
  <si>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</si>
  <si>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</si>
  <si>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</si>
  <si>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</si>
  <si>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</si>
  <si>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</si>
  <si>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</si>
  <si>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</si>
  <si>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</si>
  <si>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</si>
  <si>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</si>
  <si>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</si>
  <si>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</si>
  <si>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</si>
  <si>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</si>
  <si>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未だ建設の途中であり、管渠についてはまだ更新時期は到来していない状況である。しかし、今後10年以内に法定耐用年数を経過するものがあるため、中・長期的な更新計画を立て整備していく必要がある。
　また、104基あるマンホールポンプについては、耐用年数が過ぎたものも多数ある。毎年更新工事を行っているが、今後も計画的に更新工事を行っていく予定である。</t>
    <rPh sb="1" eb="2">
      <t>イマ</t>
    </rPh>
    <rPh sb="3" eb="5">
      <t>ケンセツ</t>
    </rPh>
    <rPh sb="6" eb="8">
      <t>トチュウ</t>
    </rPh>
    <rPh sb="12" eb="13">
      <t>カン</t>
    </rPh>
    <rPh sb="13" eb="14">
      <t>キョ</t>
    </rPh>
    <rPh sb="21" eb="23">
      <t>コウシン</t>
    </rPh>
    <rPh sb="23" eb="25">
      <t>ジキ</t>
    </rPh>
    <rPh sb="26" eb="28">
      <t>トウライ</t>
    </rPh>
    <rPh sb="33" eb="35">
      <t>ジョウキョウ</t>
    </rPh>
    <rPh sb="43" eb="45">
      <t>コンゴ</t>
    </rPh>
    <rPh sb="47" eb="48">
      <t>ネン</t>
    </rPh>
    <rPh sb="48" eb="50">
      <t>イナイ</t>
    </rPh>
    <rPh sb="51" eb="57">
      <t>ホウテイタイヨウネンスウ</t>
    </rPh>
    <rPh sb="58" eb="60">
      <t>ケイカ</t>
    </rPh>
    <rPh sb="70" eb="71">
      <t>チュウ</t>
    </rPh>
    <rPh sb="72" eb="75">
      <t>チョウキテキ</t>
    </rPh>
    <rPh sb="76" eb="78">
      <t>コウシン</t>
    </rPh>
    <rPh sb="78" eb="80">
      <t>ケイカク</t>
    </rPh>
    <rPh sb="81" eb="82">
      <t>タ</t>
    </rPh>
    <rPh sb="83" eb="85">
      <t>セイビ</t>
    </rPh>
    <rPh sb="89" eb="91">
      <t>ヒツヨウ</t>
    </rPh>
    <rPh sb="103" eb="104">
      <t>キ</t>
    </rPh>
    <rPh sb="120" eb="122">
      <t>タイヨウ</t>
    </rPh>
    <rPh sb="122" eb="124">
      <t>ネンスウ</t>
    </rPh>
    <rPh sb="125" eb="126">
      <t>ス</t>
    </rPh>
    <rPh sb="131" eb="133">
      <t>タスウ</t>
    </rPh>
    <rPh sb="136" eb="138">
      <t>マイトシ</t>
    </rPh>
    <rPh sb="138" eb="140">
      <t>コウシン</t>
    </rPh>
    <rPh sb="140" eb="142">
      <t>コウジ</t>
    </rPh>
    <rPh sb="143" eb="144">
      <t>オコナ</t>
    </rPh>
    <rPh sb="150" eb="152">
      <t>コンゴ</t>
    </rPh>
    <rPh sb="153" eb="156">
      <t>ケイカクテキ</t>
    </rPh>
    <rPh sb="157" eb="159">
      <t>コウシン</t>
    </rPh>
    <rPh sb="159" eb="161">
      <t>コウジ</t>
    </rPh>
    <rPh sb="162" eb="163">
      <t>オコナ</t>
    </rPh>
    <rPh sb="167" eb="169">
      <t>ヨテイ</t>
    </rPh>
    <phoneticPr fontId="4"/>
  </si>
  <si>
    <t>　下水道事業自体が近代の事業であるため、今までは建設に重きを置き、経営に関する意識が希薄であったことは否めない。
　当市においては、事業運営のために経費削減を行っているが、令和4年度に予定していた使用料改定が新型コロナウイルスの感染拡大により市民生活にも影響を及ぼしていることから延期となったため、依然として使用料収入が不足している。要因としては、事業開始当初、加入促進のための採算を度外視した料金設定が長く続き、計画的に使用料改定が行われなかったことが影響していると思われる。
　今後は、使用料改定を視野に入れ、基準外繰入金に頼らない継続可能な事業運営が行えるよう、経営健全化に向け、引き続き努力が必要である。
　また、自治体間における事業の連携、広域化なども併せて検討を進めていく一方、建設計画も、年々人口が減少していることから見直しが必要と考える。</t>
    <rPh sb="74" eb="76">
      <t>ケイヒ</t>
    </rPh>
    <rPh sb="76" eb="78">
      <t>サクゲン</t>
    </rPh>
    <rPh sb="79" eb="80">
      <t>オコナ</t>
    </rPh>
    <rPh sb="86" eb="88">
      <t>レイワ</t>
    </rPh>
    <rPh sb="89" eb="91">
      <t>ネンド</t>
    </rPh>
    <rPh sb="92" eb="94">
      <t>ヨテイ</t>
    </rPh>
    <rPh sb="101" eb="103">
      <t>カイテイ</t>
    </rPh>
    <rPh sb="104" eb="106">
      <t>シンガタ</t>
    </rPh>
    <rPh sb="114" eb="116">
      <t>カンセン</t>
    </rPh>
    <rPh sb="116" eb="118">
      <t>カクダイ</t>
    </rPh>
    <rPh sb="121" eb="123">
      <t>シミン</t>
    </rPh>
    <rPh sb="123" eb="125">
      <t>セイカツ</t>
    </rPh>
    <rPh sb="127" eb="129">
      <t>エイキョウ</t>
    </rPh>
    <rPh sb="130" eb="131">
      <t>オヨ</t>
    </rPh>
    <rPh sb="140" eb="142">
      <t>エンキ</t>
    </rPh>
    <rPh sb="149" eb="151">
      <t>イゼン</t>
    </rPh>
    <rPh sb="154" eb="156">
      <t>シヨウ</t>
    </rPh>
    <rPh sb="156" eb="157">
      <t>リョウ</t>
    </rPh>
    <rPh sb="157" eb="159">
      <t>シュウニュウ</t>
    </rPh>
    <rPh sb="160" eb="162">
      <t>フソク</t>
    </rPh>
    <rPh sb="167" eb="169">
      <t>ヨウイン</t>
    </rPh>
    <rPh sb="202" eb="203">
      <t>ナガ</t>
    </rPh>
    <rPh sb="204" eb="205">
      <t>ツヅ</t>
    </rPh>
    <rPh sb="207" eb="210">
      <t>ケイカクテキ</t>
    </rPh>
    <rPh sb="211" eb="213">
      <t>シヨウ</t>
    </rPh>
    <rPh sb="213" eb="214">
      <t>リョウ</t>
    </rPh>
    <rPh sb="214" eb="216">
      <t>カイテイ</t>
    </rPh>
    <rPh sb="217" eb="218">
      <t>オコナ</t>
    </rPh>
    <rPh sb="245" eb="247">
      <t>シヨウ</t>
    </rPh>
    <rPh sb="247" eb="248">
      <t>リョウ</t>
    </rPh>
    <rPh sb="248" eb="250">
      <t>カイテイ</t>
    </rPh>
    <rPh sb="251" eb="253">
      <t>シヤ</t>
    </rPh>
    <rPh sb="254" eb="255">
      <t>イ</t>
    </rPh>
    <rPh sb="351" eb="353">
      <t>ネンネン</t>
    </rPh>
    <rPh sb="370" eb="372">
      <t>ヒツヨウ</t>
    </rPh>
    <phoneticPr fontId="4"/>
  </si>
  <si>
    <t>　笛吹市公共下水道事業は、平成28年度より公営企業会計に移行し経営を行っている。
　①経常収支比率は100%を超えているが、今年度も新型コロナウイルスの影響が続き、使用料収入がピーク時の値まで回復していない状況である。現在も一般会計からの基準外繰入を充てているため、独立採算とはかけ離れた会計運営となっている。令和4年度に予定していた使用料改定が延期となったため、更なる経費削減が必要である。②累積欠損金比率は毎年良好であるが、使用料収入が低く維持管理費が多いため、今後も経費の削減や使用料改定を行っていく必要がある。③流動比率は、年々上昇しているが、依然として平均値を下回っている。これは建設改良のための企業債償還の割合が高いためであり、これに見合った使用料収入が少ないことが要因である。④企業債残高対事業規模比率は、企業債現在高は年々減少してきているが、依然として使用料水準が低いため、平均値より大幅に高い数値となっている。⑤経費回収率は、100%に達していないため、適正な使用料確保や未接続世帯への加入促進を行っていく必要がある。⑥汚水処理原価は、類似団体平均値を下回っているが、全国平均より高い状況は続いている。未接続世帯への加入促進を行い、使用料収入を増やしてことが必要である。
　⑧水洗化率は、昨年とほぼ同じであるが類似団体・全国平均に下回っている。今後も接続件数を伸ばしていきたいが、人口減少、高齢化、空き家の増加など一定割合の未接続は避けられず、頭打ちの状況になるものと推測される。</t>
    <rPh sb="1" eb="4">
      <t>フエフキシ</t>
    </rPh>
    <rPh sb="4" eb="6">
      <t>コウキョウ</t>
    </rPh>
    <rPh sb="6" eb="11">
      <t>ゲスイドウジギョウ</t>
    </rPh>
    <rPh sb="13" eb="15">
      <t>ヘイセイ</t>
    </rPh>
    <rPh sb="17" eb="19">
      <t>ネンド</t>
    </rPh>
    <rPh sb="21" eb="27">
      <t>コウエイキギョウカイケイ</t>
    </rPh>
    <rPh sb="28" eb="30">
      <t>イコウ</t>
    </rPh>
    <rPh sb="31" eb="33">
      <t>ケイエイ</t>
    </rPh>
    <rPh sb="34" eb="35">
      <t>オコナ</t>
    </rPh>
    <rPh sb="43" eb="45">
      <t>ケイジョウ</t>
    </rPh>
    <rPh sb="45" eb="47">
      <t>シュウシ</t>
    </rPh>
    <rPh sb="47" eb="49">
      <t>ヒリツ</t>
    </rPh>
    <rPh sb="55" eb="56">
      <t>コ</t>
    </rPh>
    <rPh sb="62" eb="65">
      <t>コンネンド</t>
    </rPh>
    <rPh sb="66" eb="68">
      <t>シンガタ</t>
    </rPh>
    <rPh sb="76" eb="78">
      <t>エイキョウ</t>
    </rPh>
    <rPh sb="79" eb="80">
      <t>ツヅ</t>
    </rPh>
    <rPh sb="82" eb="87">
      <t>シヨウリョウシュウニュウ</t>
    </rPh>
    <rPh sb="91" eb="92">
      <t>ジ</t>
    </rPh>
    <rPh sb="93" eb="94">
      <t>アタイ</t>
    </rPh>
    <rPh sb="96" eb="98">
      <t>カイフク</t>
    </rPh>
    <rPh sb="103" eb="105">
      <t>ジョウキョウ</t>
    </rPh>
    <rPh sb="109" eb="111">
      <t>ゲンザイ</t>
    </rPh>
    <rPh sb="112" eb="114">
      <t>イッパン</t>
    </rPh>
    <rPh sb="114" eb="116">
      <t>カイケイ</t>
    </rPh>
    <rPh sb="119" eb="121">
      <t>キジュン</t>
    </rPh>
    <rPh sb="121" eb="122">
      <t>ガイ</t>
    </rPh>
    <rPh sb="122" eb="124">
      <t>クリイレ</t>
    </rPh>
    <rPh sb="125" eb="126">
      <t>ア</t>
    </rPh>
    <rPh sb="133" eb="135">
      <t>ドクリツ</t>
    </rPh>
    <rPh sb="135" eb="137">
      <t>サイサン</t>
    </rPh>
    <rPh sb="141" eb="142">
      <t>ハナ</t>
    </rPh>
    <rPh sb="144" eb="146">
      <t>カイケイ</t>
    </rPh>
    <rPh sb="146" eb="148">
      <t>ウンエイ</t>
    </rPh>
    <rPh sb="155" eb="157">
      <t>レイワ</t>
    </rPh>
    <rPh sb="158" eb="160">
      <t>ネンド</t>
    </rPh>
    <rPh sb="161" eb="163">
      <t>ヨテイ</t>
    </rPh>
    <rPh sb="167" eb="170">
      <t>シヨウリョウ</t>
    </rPh>
    <rPh sb="170" eb="172">
      <t>カイテイ</t>
    </rPh>
    <rPh sb="173" eb="175">
      <t>エンキ</t>
    </rPh>
    <rPh sb="182" eb="183">
      <t>サラ</t>
    </rPh>
    <rPh sb="185" eb="187">
      <t>ケイヒ</t>
    </rPh>
    <rPh sb="187" eb="189">
      <t>サクゲン</t>
    </rPh>
    <rPh sb="190" eb="192">
      <t>ヒツヨウ</t>
    </rPh>
    <rPh sb="197" eb="199">
      <t>ルイセキ</t>
    </rPh>
    <rPh sb="199" eb="201">
      <t>ケッソン</t>
    </rPh>
    <rPh sb="201" eb="202">
      <t>キン</t>
    </rPh>
    <rPh sb="202" eb="204">
      <t>ヒリツ</t>
    </rPh>
    <rPh sb="205" eb="207">
      <t>マイトシ</t>
    </rPh>
    <rPh sb="207" eb="209">
      <t>リョウコウ</t>
    </rPh>
    <rPh sb="214" eb="217">
      <t>シヨウリョウ</t>
    </rPh>
    <rPh sb="217" eb="219">
      <t>シュウニュウ</t>
    </rPh>
    <rPh sb="220" eb="221">
      <t>ヒク</t>
    </rPh>
    <rPh sb="222" eb="224">
      <t>イジ</t>
    </rPh>
    <rPh sb="224" eb="227">
      <t>カンリヒ</t>
    </rPh>
    <rPh sb="228" eb="229">
      <t>オオ</t>
    </rPh>
    <rPh sb="233" eb="235">
      <t>コンゴ</t>
    </rPh>
    <rPh sb="236" eb="238">
      <t>ケイヒ</t>
    </rPh>
    <rPh sb="239" eb="241">
      <t>サクゲン</t>
    </rPh>
    <rPh sb="242" eb="245">
      <t>シヨウリョウ</t>
    </rPh>
    <rPh sb="245" eb="247">
      <t>カイテイ</t>
    </rPh>
    <rPh sb="248" eb="249">
      <t>オコナ</t>
    </rPh>
    <rPh sb="253" eb="255">
      <t>ヒツヨウ</t>
    </rPh>
    <rPh sb="260" eb="262">
      <t>リュウドウ</t>
    </rPh>
    <rPh sb="262" eb="264">
      <t>ヒリツ</t>
    </rPh>
    <rPh sb="266" eb="268">
      <t>ネンネン</t>
    </rPh>
    <rPh sb="268" eb="270">
      <t>ジョウショウ</t>
    </rPh>
    <rPh sb="276" eb="278">
      <t>イゼン</t>
    </rPh>
    <rPh sb="281" eb="284">
      <t>ヘイキンチ</t>
    </rPh>
    <rPh sb="285" eb="287">
      <t>シタマワ</t>
    </rPh>
    <rPh sb="327" eb="330">
      <t>シヨウリョウ</t>
    </rPh>
    <rPh sb="330" eb="332">
      <t>シュウニュウ</t>
    </rPh>
    <rPh sb="333" eb="334">
      <t>スク</t>
    </rPh>
    <rPh sb="339" eb="341">
      <t>ヨウイン</t>
    </rPh>
    <rPh sb="360" eb="362">
      <t>キギョウ</t>
    </rPh>
    <rPh sb="362" eb="363">
      <t>サイ</t>
    </rPh>
    <rPh sb="363" eb="365">
      <t>ゲンザイ</t>
    </rPh>
    <rPh sb="365" eb="366">
      <t>ダカ</t>
    </rPh>
    <rPh sb="367" eb="369">
      <t>ネンネン</t>
    </rPh>
    <rPh sb="369" eb="371">
      <t>ゲンショウ</t>
    </rPh>
    <rPh sb="379" eb="381">
      <t>イゼン</t>
    </rPh>
    <rPh sb="384" eb="387">
      <t>シヨウリョウ</t>
    </rPh>
    <rPh sb="387" eb="389">
      <t>スイジュン</t>
    </rPh>
    <rPh sb="390" eb="391">
      <t>ヒク</t>
    </rPh>
    <rPh sb="395" eb="398">
      <t>ヘイキンチ</t>
    </rPh>
    <rPh sb="400" eb="402">
      <t>オオハバ</t>
    </rPh>
    <rPh sb="403" eb="404">
      <t>タカ</t>
    </rPh>
    <rPh sb="405" eb="407">
      <t>スウチ</t>
    </rPh>
    <rPh sb="415" eb="417">
      <t>ケイヒ</t>
    </rPh>
    <rPh sb="417" eb="419">
      <t>カイシュウ</t>
    </rPh>
    <rPh sb="419" eb="420">
      <t>リツ</t>
    </rPh>
    <rPh sb="427" eb="428">
      <t>タッ</t>
    </rPh>
    <rPh sb="436" eb="438">
      <t>テキセイ</t>
    </rPh>
    <rPh sb="445" eb="448">
      <t>ミセツゾク</t>
    </rPh>
    <rPh sb="448" eb="450">
      <t>セタイ</t>
    </rPh>
    <rPh sb="469" eb="471">
      <t>オスイ</t>
    </rPh>
    <rPh sb="471" eb="473">
      <t>ショリ</t>
    </rPh>
    <rPh sb="473" eb="475">
      <t>ゲンカ</t>
    </rPh>
    <rPh sb="477" eb="479">
      <t>ルイジ</t>
    </rPh>
    <rPh sb="479" eb="481">
      <t>ダンタイ</t>
    </rPh>
    <rPh sb="481" eb="484">
      <t>ヘイキンチ</t>
    </rPh>
    <rPh sb="485" eb="487">
      <t>シタマワ</t>
    </rPh>
    <rPh sb="493" eb="495">
      <t>ゼンコク</t>
    </rPh>
    <rPh sb="495" eb="497">
      <t>ヘイキン</t>
    </rPh>
    <rPh sb="499" eb="500">
      <t>タカ</t>
    </rPh>
    <rPh sb="501" eb="503">
      <t>ジョウキョウ</t>
    </rPh>
    <rPh sb="504" eb="505">
      <t>ツヅ</t>
    </rPh>
    <rPh sb="510" eb="513">
      <t>ミセツゾク</t>
    </rPh>
    <rPh sb="513" eb="515">
      <t>セタイ</t>
    </rPh>
    <rPh sb="517" eb="519">
      <t>カニュウ</t>
    </rPh>
    <rPh sb="519" eb="521">
      <t>ソクシン</t>
    </rPh>
    <rPh sb="522" eb="523">
      <t>オコナ</t>
    </rPh>
    <rPh sb="525" eb="528">
      <t>シヨウリョウ</t>
    </rPh>
    <rPh sb="528" eb="530">
      <t>シュウニュウ</t>
    </rPh>
    <rPh sb="531" eb="532">
      <t>フ</t>
    </rPh>
    <rPh sb="538" eb="540">
      <t>ヒツヨウ</t>
    </rPh>
    <rPh sb="547" eb="550">
      <t>スイセンカ</t>
    </rPh>
    <rPh sb="550" eb="551">
      <t>リツ</t>
    </rPh>
    <rPh sb="553" eb="555">
      <t>サクネン</t>
    </rPh>
    <rPh sb="558" eb="559">
      <t>オナ</t>
    </rPh>
    <rPh sb="564" eb="566">
      <t>ルイジ</t>
    </rPh>
    <rPh sb="566" eb="568">
      <t>ダンタイ</t>
    </rPh>
    <rPh sb="569" eb="571">
      <t>ゼンコク</t>
    </rPh>
    <rPh sb="571" eb="573">
      <t>ヘイキン</t>
    </rPh>
    <rPh sb="574" eb="576">
      <t>シタマワ</t>
    </rPh>
    <rPh sb="581" eb="583">
      <t>コンゴ</t>
    </rPh>
    <rPh sb="584" eb="586">
      <t>セツゾク</t>
    </rPh>
    <rPh sb="586" eb="588">
      <t>ケンスウ</t>
    </rPh>
    <rPh sb="589" eb="590">
      <t>ノ</t>
    </rPh>
    <rPh sb="599" eb="601">
      <t>ジンコウ</t>
    </rPh>
    <rPh sb="601" eb="603">
      <t>ゲンショウ</t>
    </rPh>
    <rPh sb="604" eb="607">
      <t>コウレイカ</t>
    </rPh>
    <rPh sb="608" eb="609">
      <t>ア</t>
    </rPh>
    <rPh sb="610" eb="611">
      <t>ヤ</t>
    </rPh>
    <rPh sb="612" eb="614">
      <t>ゾウカ</t>
    </rPh>
    <rPh sb="616" eb="618">
      <t>イッテイ</t>
    </rPh>
    <rPh sb="618" eb="620">
      <t>ワリアイ</t>
    </rPh>
    <rPh sb="621" eb="624">
      <t>ミセツゾク</t>
    </rPh>
    <rPh sb="625" eb="626">
      <t>サ</t>
    </rPh>
    <rPh sb="631" eb="633">
      <t>アタマウ</t>
    </rPh>
    <rPh sb="635" eb="637">
      <t>ジョウキョウ</t>
    </rPh>
    <rPh sb="643" eb="645">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</si>
</sst>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
      <color theme="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0" xfId="0" applyFont="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E6-44E1-B7CD-363B5B26D5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0.09</c:v>
                </c:pt>
                <c:pt idx="3">
                  <c:v>0.09</c:v>
                </c:pt>
                <c:pt idx="4">
                  <c:v>0.17</c:v>
                </c:pt>
              </c:numCache>
            </c:numRef>
          </c:val>
          <c:smooth val="0"/>
          <c:extLst>
            <c:ext xmlns:c16="http://schemas.microsoft.com/office/drawing/2014/chart" uri="{C3380CC4-5D6E-409C-BE32-E72D297353CC}">
              <c16:uniqueId val="{00000001-4BE6-44E1-B7CD-363B5B26D5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64.2</c:v>
                </c:pt>
                <c:pt idx="1">
                  <c:v>0</c:v>
                </c:pt>
                <c:pt idx="2">
                  <c:v>0</c:v>
                </c:pt>
                <c:pt idx="3">
                  <c:v>0</c:v>
                </c:pt>
                <c:pt idx="4">
                  <c:v>0</c:v>
                </c:pt>
              </c:numCache>
            </c:numRef>
          </c:val>
          <c:extLst>
            <c:ext xmlns:c16="http://schemas.microsoft.com/office/drawing/2014/chart" uri="{C3380CC4-5D6E-409C-BE32-E72D297353CC}">
              <c16:uniqueId val="{00000000-D0F1-4947-B0BC-E475608B2F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68.31</c:v>
                </c:pt>
                <c:pt idx="3">
                  <c:v>65.28</c:v>
                </c:pt>
                <c:pt idx="4">
                  <c:v>64.92</c:v>
                </c:pt>
              </c:numCache>
            </c:numRef>
          </c:val>
          <c:smooth val="0"/>
          <c:extLst>
            <c:ext xmlns:c16="http://schemas.microsoft.com/office/drawing/2014/chart" uri="{C3380CC4-5D6E-409C-BE32-E72D297353CC}">
              <c16:uniqueId val="{00000001-D0F1-4947-B0BC-E475608B2F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87.44</c:v>
                </c:pt>
                <c:pt idx="1">
                  <c:v>88.15</c:v>
                </c:pt>
                <c:pt idx="2">
                  <c:v>89.8</c:v>
                </c:pt>
                <c:pt idx="3">
                  <c:v>91.83</c:v>
                </c:pt>
                <c:pt idx="4">
                  <c:v>91.63</c:v>
                </c:pt>
              </c:numCache>
            </c:numRef>
          </c:val>
          <c:extLst>
            <c:ext xmlns:c16="http://schemas.microsoft.com/office/drawing/2014/chart" uri="{C3380CC4-5D6E-409C-BE32-E72D297353CC}">
              <c16:uniqueId val="{00000000-7694-4703-A513-A9C9366802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92.62</c:v>
                </c:pt>
                <c:pt idx="3">
                  <c:v>92.72</c:v>
                </c:pt>
                <c:pt idx="4">
                  <c:v>92.88</c:v>
                </c:pt>
              </c:numCache>
            </c:numRef>
          </c:val>
          <c:smooth val="0"/>
          <c:extLst>
            <c:ext xmlns:c16="http://schemas.microsoft.com/office/drawing/2014/chart" uri="{C3380CC4-5D6E-409C-BE32-E72D297353CC}">
              <c16:uniqueId val="{00000001-7694-4703-A513-A9C9366802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102.71</c:v>
                </c:pt>
                <c:pt idx="1">
                  <c:v>102.45</c:v>
                </c:pt>
                <c:pt idx="2">
                  <c:v>108.47</c:v>
                </c:pt>
                <c:pt idx="3">
                  <c:v>105.14</c:v>
                </c:pt>
                <c:pt idx="4">
                  <c:v>109.38</c:v>
                </c:pt>
              </c:numCache>
            </c:numRef>
          </c:val>
          <c:extLst>
            <c:ext xmlns:c16="http://schemas.microsoft.com/office/drawing/2014/chart" uri="{C3380CC4-5D6E-409C-BE32-E72D297353CC}">
              <c16:uniqueId val="{00000000-E726-41FA-A72E-B8DDE2C4F6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106.99</c:v>
                </c:pt>
                <c:pt idx="3">
                  <c:v>107.85</c:v>
                </c:pt>
                <c:pt idx="4">
                  <c:v>108.04</c:v>
                </c:pt>
              </c:numCache>
            </c:numRef>
          </c:val>
          <c:smooth val="0"/>
          <c:extLst>
            <c:ext xmlns:c16="http://schemas.microsoft.com/office/drawing/2014/chart" uri="{C3380CC4-5D6E-409C-BE32-E72D297353CC}">
              <c16:uniqueId val="{00000001-E726-41FA-A72E-B8DDE2C4F6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5.55</c:v>
                </c:pt>
                <c:pt idx="1">
                  <c:v>8.1999999999999993</c:v>
                </c:pt>
                <c:pt idx="2">
                  <c:v>10.85</c:v>
                </c:pt>
                <c:pt idx="3">
                  <c:v>13.48</c:v>
                </c:pt>
                <c:pt idx="4">
                  <c:v>16.05</c:v>
                </c:pt>
              </c:numCache>
            </c:numRef>
          </c:val>
          <c:extLst>
            <c:ext xmlns:c16="http://schemas.microsoft.com/office/drawing/2014/chart" uri="{C3380CC4-5D6E-409C-BE32-E72D297353CC}">
              <c16:uniqueId val="{00000000-525D-49C1-9443-7EFA9A7C44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26.36</c:v>
                </c:pt>
                <c:pt idx="3">
                  <c:v>23.79</c:v>
                </c:pt>
                <c:pt idx="4">
                  <c:v>25.66</c:v>
                </c:pt>
              </c:numCache>
            </c:numRef>
          </c:val>
          <c:smooth val="0"/>
          <c:extLst>
            <c:ext xmlns:c16="http://schemas.microsoft.com/office/drawing/2014/chart" uri="{C3380CC4-5D6E-409C-BE32-E72D297353CC}">
              <c16:uniqueId val="{00000001-525D-49C1-9443-7EFA9A7C44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26-461A-955F-BB7BC247F4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1.43</c:v>
                </c:pt>
                <c:pt idx="3">
                  <c:v>1.22</c:v>
                </c:pt>
                <c:pt idx="4">
                  <c:v>1.61</c:v>
                </c:pt>
              </c:numCache>
            </c:numRef>
          </c:val>
          <c:smooth val="0"/>
          <c:extLst>
            <c:ext xmlns:c16="http://schemas.microsoft.com/office/drawing/2014/chart" uri="{C3380CC4-5D6E-409C-BE32-E72D297353CC}">
              <c16:uniqueId val="{00000001-F926-461A-955F-BB7BC247F4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02-43E8-8CCB-37107DB6ED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7.42</c:v>
                </c:pt>
                <c:pt idx="3">
                  <c:v>4.72</c:v>
                </c:pt>
                <c:pt idx="4">
                  <c:v>4.49</c:v>
                </c:pt>
              </c:numCache>
            </c:numRef>
          </c:val>
          <c:smooth val="0"/>
          <c:extLst>
            <c:ext xmlns:c16="http://schemas.microsoft.com/office/drawing/2014/chart" uri="{C3380CC4-5D6E-409C-BE32-E72D297353CC}">
              <c16:uniqueId val="{00000001-8902-43E8-8CCB-37107DB6ED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29.35</c:v>
                </c:pt>
                <c:pt idx="1">
                  <c:v>37.770000000000003</c:v>
                </c:pt>
                <c:pt idx="2">
                  <c:v>46.42</c:v>
                </c:pt>
                <c:pt idx="3">
                  <c:v>52.48</c:v>
                </c:pt>
                <c:pt idx="4">
                  <c:v>64.099999999999994</c:v>
                </c:pt>
              </c:numCache>
            </c:numRef>
          </c:val>
          <c:extLst>
            <c:ext xmlns:c16="http://schemas.microsoft.com/office/drawing/2014/chart" uri="{C3380CC4-5D6E-409C-BE32-E72D297353CC}">
              <c16:uniqueId val="{00000000-BB45-49A0-8EF8-39757B7C0C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68.180000000000007</c:v>
                </c:pt>
                <c:pt idx="3">
                  <c:v>67.930000000000007</c:v>
                </c:pt>
                <c:pt idx="4">
                  <c:v>68.53</c:v>
                </c:pt>
              </c:numCache>
            </c:numRef>
          </c:val>
          <c:smooth val="0"/>
          <c:extLst>
            <c:ext xmlns:c16="http://schemas.microsoft.com/office/drawing/2014/chart" uri="{C3380CC4-5D6E-409C-BE32-E72D297353CC}">
              <c16:uniqueId val="{00000001-BB45-49A0-8EF8-39757B7C0C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2311.02</c:v>
                </c:pt>
                <c:pt idx="1">
                  <c:v>2071.0100000000002</c:v>
                </c:pt>
                <c:pt idx="2">
                  <c:v>2011.42</c:v>
                </c:pt>
                <c:pt idx="3">
                  <c:v>2012.2</c:v>
                </c:pt>
                <c:pt idx="4">
                  <c:v>1837.49</c:v>
                </c:pt>
              </c:numCache>
            </c:numRef>
          </c:val>
          <c:extLst>
            <c:ext xmlns:c16="http://schemas.microsoft.com/office/drawing/2014/chart" uri="{C3380CC4-5D6E-409C-BE32-E72D297353CC}">
              <c16:uniqueId val="{00000000-6A9B-4B48-B5E8-569EDCF1CF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847.44</c:v>
                </c:pt>
                <c:pt idx="3">
                  <c:v>857.88</c:v>
                </c:pt>
                <c:pt idx="4">
                  <c:v>825.1</c:v>
                </c:pt>
              </c:numCache>
            </c:numRef>
          </c:val>
          <c:smooth val="0"/>
          <c:extLst>
            <c:ext xmlns:c16="http://schemas.microsoft.com/office/drawing/2014/chart" uri="{C3380CC4-5D6E-409C-BE32-E72D297353CC}">
              <c16:uniqueId val="{00000001-6A9B-4B48-B5E8-569EDCF1CF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42.42</c:v>
                </c:pt>
                <c:pt idx="1">
                  <c:v>86.23</c:v>
                </c:pt>
                <c:pt idx="2">
                  <c:v>87.58</c:v>
                </c:pt>
                <c:pt idx="3">
                  <c:v>85.48</c:v>
                </c:pt>
                <c:pt idx="4">
                  <c:v>86.64</c:v>
                </c:pt>
              </c:numCache>
            </c:numRef>
          </c:val>
          <c:extLst>
            <c:ext xmlns:c16="http://schemas.microsoft.com/office/drawing/2014/chart" uri="{C3380CC4-5D6E-409C-BE32-E72D297353CC}">
              <c16:uniqueId val="{00000000-FFFC-44D3-BBD7-2BF6CAA76B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94.69</c:v>
                </c:pt>
                <c:pt idx="3">
                  <c:v>94.97</c:v>
                </c:pt>
                <c:pt idx="4">
                  <c:v>97.07</c:v>
                </c:pt>
              </c:numCache>
            </c:numRef>
          </c:val>
          <c:smooth val="0"/>
          <c:extLst>
            <c:ext xmlns:c16="http://schemas.microsoft.com/office/drawing/2014/chart" uri="{C3380CC4-5D6E-409C-BE32-E72D297353CC}">
              <c16:uniqueId val="{00000001-FFFC-44D3-BBD7-2BF6CAA76B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259.43</c:v>
                </c:pt>
                <c:pt idx="1">
                  <c:v>150.75</c:v>
                </c:pt>
                <c:pt idx="2">
                  <c:v>151.22</c:v>
                </c:pt>
                <c:pt idx="3">
                  <c:v>151.99</c:v>
                </c:pt>
                <c:pt idx="4">
                  <c:v>150</c:v>
                </c:pt>
              </c:numCache>
            </c:numRef>
          </c:val>
          <c:extLst>
            <c:ext xmlns:c16="http://schemas.microsoft.com/office/drawing/2014/chart" uri="{C3380CC4-5D6E-409C-BE32-E72D297353CC}">
              <c16:uniqueId val="{00000000-3169-4382-A114-20008B0181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159.78</c:v>
                </c:pt>
                <c:pt idx="3">
                  <c:v>159.49</c:v>
                </c:pt>
                <c:pt idx="4">
                  <c:v>157.81</c:v>
                </c:pt>
              </c:numCache>
            </c:numRef>
          </c:val>
          <c:smooth val="0"/>
          <c:extLst>
            <c:ext xmlns:c16="http://schemas.microsoft.com/office/drawing/2014/chart" uri="{C3380CC4-5D6E-409C-BE32-E72D297353CC}">
              <c16:uniqueId val="{00000001-3169-4382-A114-20008B0181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D85"/>
  <sheetViews>
    <sheetView showGridLines="0" tabSelected="1" zoomScale="75" zoomScaleNormal="7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山梨県　笛吹市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51">
        <f>データ!S6</f>
        <v>68264</v>
      </c>
      <c r="AM8" s="51"/>
      <c r="AN8" s="51"/>
      <c r="AO8" s="51"/>
      <c r="AP8" s="51"/>
      <c r="AQ8" s="51"/>
      <c r="AR8" s="51"/>
      <c r="AS8" s="51"/>
      <c r="AT8" s="52">
        <f>データ!T6</f>
        <v>201.92</v>
      </c>
      <c r="AU8" s="52"/>
      <c r="AV8" s="52"/>
      <c r="AW8" s="52"/>
      <c r="AX8" s="52"/>
      <c r="AY8" s="52"/>
      <c r="AZ8" s="52"/>
      <c r="BA8" s="52"/>
      <c r="BB8" s="52">
        <f>データ!U6</f>
        <v>338.07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61.56</v>
      </c>
      <c r="J10" s="52"/>
      <c r="K10" s="52"/>
      <c r="L10" s="52"/>
      <c r="M10" s="52"/>
      <c r="N10" s="52"/>
      <c r="O10" s="52"/>
      <c r="P10" s="52">
        <f>データ!P6</f>
        <v>62.21</v>
      </c>
      <c r="Q10" s="52"/>
      <c r="R10" s="52"/>
      <c r="S10" s="52"/>
      <c r="T10" s="52"/>
      <c r="U10" s="52"/>
      <c r="V10" s="52"/>
      <c r="W10" s="52">
        <f>データ!Q6</f>
        <v>92.28</v>
      </c>
      <c r="X10" s="52"/>
      <c r="Y10" s="52"/>
      <c r="Z10" s="52"/>
      <c r="AA10" s="52"/>
      <c r="AB10" s="52"/>
      <c r="AC10" s="52"/>
      <c r="AD10" s="51">
        <f>データ!R6</f>
        <v>2376</v>
      </c>
      <c r="AE10" s="51"/>
      <c r="AF10" s="51"/>
      <c r="AG10" s="51"/>
      <c r="AH10" s="51"/>
      <c r="AI10" s="51"/>
      <c r="AJ10" s="51"/>
      <c r="AK10" s="2"/>
      <c r="AL10" s="51">
        <f>データ!V6</f>
        <v>42310</v>
      </c>
      <c r="AM10" s="51"/>
      <c r="AN10" s="51"/>
      <c r="AO10" s="51"/>
      <c r="AP10" s="51"/>
      <c r="AQ10" s="51"/>
      <c r="AR10" s="51"/>
      <c r="AS10" s="51"/>
      <c r="AT10" s="52">
        <f>データ!W6</f>
        <v>20.63</v>
      </c>
      <c r="AU10" s="52"/>
      <c r="AV10" s="52"/>
      <c r="AW10" s="52"/>
      <c r="AX10" s="52"/>
      <c r="AY10" s="52"/>
      <c r="AZ10" s="52"/>
      <c r="BA10" s="52"/>
      <c r="BB10" s="52">
        <f>データ!X6</f>
        <v>2050.9</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116</v>
      </c>
      <c r="BM16" s="88"/>
      <c r="BN16" s="88"/>
      <c r="BO16" s="88"/>
      <c r="BP16" s="88"/>
      <c r="BQ16" s="88"/>
      <c r="BR16" s="88"/>
      <c r="BS16" s="88"/>
      <c r="BT16" s="88"/>
      <c r="BU16" s="88"/>
      <c r="BV16" s="88"/>
      <c r="BW16" s="88"/>
      <c r="BX16" s="88"/>
      <c r="BY16" s="88"/>
      <c r="BZ16" s="8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82"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82"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c r="CD34" s="86"/>
    </row>
    <row r="35" spans="1:82"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82"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82"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82"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82"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82"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82"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82"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82"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82"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82"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82"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82"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82"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e8jkDPSlj6sbAG87RtblDwc9UzaUyEVqfsB4QTasLKC2O2u804pd8kROxBpeHmv66g1AiKtejCg8/oF53LLgw==" saltValue="j43ub76oCbJYPxVIT9hz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192112</v>
      </c>
      <c r="D6" s="19">
        <f t="shared" si="3"/>
        <v>46</v>
      </c>
      <c r="E6" s="19">
        <f t="shared" si="3"/>
        <v>17</v>
      </c>
      <c r="F6" s="19">
        <f t="shared" si="3"/>
        <v>1</v>
      </c>
      <c r="G6" s="19">
        <f t="shared" si="3"/>
        <v>0</v>
      </c>
      <c r="H6" s="19" t="str">
        <f t="shared" si="3"/>
        <v>山梨県　笛吹市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61.56</v>
      </c>
      <c r="P6" s="20">
        <f t="shared" si="3"/>
        <v>62.21</v>
      </c>
      <c r="Q6" s="20">
        <f t="shared" si="3"/>
        <v>92.28</v>
      </c>
      <c r="R6" s="20">
        <f t="shared" si="3"/>
        <v>2376</v>
      </c>
      <c r="S6" s="20">
        <f t="shared" si="3"/>
        <v>68264</v>
      </c>
      <c r="T6" s="20">
        <f t="shared" si="3"/>
        <v>201.92</v>
      </c>
      <c r="U6" s="20">
        <f t="shared" si="3"/>
        <v>338.07</v>
      </c>
      <c r="V6" s="20">
        <f t="shared" si="3"/>
        <v>42310</v>
      </c>
      <c r="W6" s="20">
        <f t="shared" si="3"/>
        <v>20.63</v>
      </c>
      <c r="X6" s="20">
        <f t="shared" si="3"/>
        <v>2050.9</v>
      </c>
      <c r="Y6" s="21">
        <f>IF(Y7="",NA(),Y7)</f>
        <v>102.71</v>
      </c>
      <c r="Z6" s="21">
        <f t="shared" ref="Z6:AH6" si="4">IF(Z7="",NA(),Z7)</f>
        <v>102.45</v>
      </c>
      <c r="AA6" s="21">
        <f t="shared" si="4"/>
        <v>108.47</v>
      </c>
      <c r="AB6" s="21">
        <f t="shared" si="4"/>
        <v>105.14</v>
      </c>
      <c r="AC6" s="21">
        <f t="shared" si="4"/>
        <v>109.38</v>
      </c>
      <c r="AD6" s="21">
        <f t="shared" si="4"/>
        <v>108.38</v>
      </c>
      <c r="AE6" s="21">
        <f t="shared" si="4"/>
        <v>108.43</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7.42</v>
      </c>
      <c r="AR6" s="21">
        <f t="shared" si="5"/>
        <v>4.72</v>
      </c>
      <c r="AS6" s="21">
        <f t="shared" si="5"/>
        <v>4.49</v>
      </c>
      <c r="AT6" s="20" t="str">
        <f>IF(AT7="","",IF(AT7="-","【-】","【"&amp;SUBSTITUTE(TEXT(AT7,"#,##0.00"),"-","△")&amp;"】"))</f>
        <v>【3.09】</v>
      </c>
      <c r="AU6" s="21">
        <f>IF(AU7="",NA(),AU7)</f>
        <v>29.35</v>
      </c>
      <c r="AV6" s="21">
        <f t="shared" ref="AV6:BD6" si="6">IF(AV7="",NA(),AV7)</f>
        <v>37.770000000000003</v>
      </c>
      <c r="AW6" s="21">
        <f t="shared" si="6"/>
        <v>46.42</v>
      </c>
      <c r="AX6" s="21">
        <f t="shared" si="6"/>
        <v>52.48</v>
      </c>
      <c r="AY6" s="21">
        <f t="shared" si="6"/>
        <v>64.099999999999994</v>
      </c>
      <c r="AZ6" s="21">
        <f t="shared" si="6"/>
        <v>57.48</v>
      </c>
      <c r="BA6" s="21">
        <f t="shared" si="6"/>
        <v>54.32</v>
      </c>
      <c r="BB6" s="21">
        <f t="shared" si="6"/>
        <v>68.180000000000007</v>
      </c>
      <c r="BC6" s="21">
        <f t="shared" si="6"/>
        <v>67.930000000000007</v>
      </c>
      <c r="BD6" s="21">
        <f t="shared" si="6"/>
        <v>68.53</v>
      </c>
      <c r="BE6" s="20" t="str">
        <f>IF(BE7="","",IF(BE7="-","【-】","【"&amp;SUBSTITUTE(TEXT(BE7,"#,##0.00"),"-","△")&amp;"】"))</f>
        <v>【71.39】</v>
      </c>
      <c r="BF6" s="21">
        <f>IF(BF7="",NA(),BF7)</f>
        <v>2311.02</v>
      </c>
      <c r="BG6" s="21">
        <f t="shared" ref="BG6:BO6" si="7">IF(BG7="",NA(),BG7)</f>
        <v>2071.0100000000002</v>
      </c>
      <c r="BH6" s="21">
        <f t="shared" si="7"/>
        <v>2011.42</v>
      </c>
      <c r="BI6" s="21">
        <f t="shared" si="7"/>
        <v>2012.2</v>
      </c>
      <c r="BJ6" s="21">
        <f t="shared" si="7"/>
        <v>1837.49</v>
      </c>
      <c r="BK6" s="21">
        <f t="shared" si="7"/>
        <v>1046.25</v>
      </c>
      <c r="BL6" s="21">
        <f t="shared" si="7"/>
        <v>1000.94</v>
      </c>
      <c r="BM6" s="21">
        <f t="shared" si="7"/>
        <v>847.44</v>
      </c>
      <c r="BN6" s="21">
        <f t="shared" si="7"/>
        <v>857.88</v>
      </c>
      <c r="BO6" s="21">
        <f t="shared" si="7"/>
        <v>825.1</v>
      </c>
      <c r="BP6" s="20" t="str">
        <f>IF(BP7="","",IF(BP7="-","【-】","【"&amp;SUBSTITUTE(TEXT(BP7,"#,##0.00"),"-","△")&amp;"】"))</f>
        <v>【669.11】</v>
      </c>
      <c r="BQ6" s="21">
        <f>IF(BQ7="",NA(),BQ7)</f>
        <v>42.42</v>
      </c>
      <c r="BR6" s="21">
        <f t="shared" ref="BR6:BZ6" si="8">IF(BR7="",NA(),BR7)</f>
        <v>86.23</v>
      </c>
      <c r="BS6" s="21">
        <f t="shared" si="8"/>
        <v>87.58</v>
      </c>
      <c r="BT6" s="21">
        <f t="shared" si="8"/>
        <v>85.48</v>
      </c>
      <c r="BU6" s="21">
        <f t="shared" si="8"/>
        <v>86.64</v>
      </c>
      <c r="BV6" s="21">
        <f t="shared" si="8"/>
        <v>88.37</v>
      </c>
      <c r="BW6" s="21">
        <f t="shared" si="8"/>
        <v>93.77</v>
      </c>
      <c r="BX6" s="21">
        <f t="shared" si="8"/>
        <v>94.69</v>
      </c>
      <c r="BY6" s="21">
        <f t="shared" si="8"/>
        <v>94.97</v>
      </c>
      <c r="BZ6" s="21">
        <f t="shared" si="8"/>
        <v>97.07</v>
      </c>
      <c r="CA6" s="20" t="str">
        <f>IF(CA7="","",IF(CA7="-","【-】","【"&amp;SUBSTITUTE(TEXT(CA7,"#,##0.00"),"-","△")&amp;"】"))</f>
        <v>【99.73】</v>
      </c>
      <c r="CB6" s="21">
        <f>IF(CB7="",NA(),CB7)</f>
        <v>259.43</v>
      </c>
      <c r="CC6" s="21">
        <f t="shared" ref="CC6:CK6" si="9">IF(CC7="",NA(),CC7)</f>
        <v>150.75</v>
      </c>
      <c r="CD6" s="21">
        <f t="shared" si="9"/>
        <v>151.22</v>
      </c>
      <c r="CE6" s="21">
        <f t="shared" si="9"/>
        <v>151.99</v>
      </c>
      <c r="CF6" s="21">
        <f t="shared" si="9"/>
        <v>150</v>
      </c>
      <c r="CG6" s="21">
        <f t="shared" si="9"/>
        <v>178.11</v>
      </c>
      <c r="CH6" s="21">
        <f t="shared" si="9"/>
        <v>165.57</v>
      </c>
      <c r="CI6" s="21">
        <f t="shared" si="9"/>
        <v>159.78</v>
      </c>
      <c r="CJ6" s="21">
        <f t="shared" si="9"/>
        <v>159.49</v>
      </c>
      <c r="CK6" s="21">
        <f t="shared" si="9"/>
        <v>157.81</v>
      </c>
      <c r="CL6" s="20" t="str">
        <f>IF(CL7="","",IF(CL7="-","【-】","【"&amp;SUBSTITUTE(TEXT(CL7,"#,##0.00"),"-","△")&amp;"】"))</f>
        <v>【134.98】</v>
      </c>
      <c r="CM6" s="21">
        <f>IF(CM7="",NA(),CM7)</f>
        <v>64.2</v>
      </c>
      <c r="CN6" s="21" t="str">
        <f t="shared" ref="CN6:CV6" si="10">IF(CN7="",NA(),CN7)</f>
        <v>-</v>
      </c>
      <c r="CO6" s="21" t="str">
        <f t="shared" si="10"/>
        <v>-</v>
      </c>
      <c r="CP6" s="21" t="str">
        <f t="shared" si="10"/>
        <v>-</v>
      </c>
      <c r="CQ6" s="21" t="str">
        <f t="shared" si="10"/>
        <v>-</v>
      </c>
      <c r="CR6" s="21">
        <f t="shared" si="10"/>
        <v>59.55</v>
      </c>
      <c r="CS6" s="21">
        <f t="shared" si="10"/>
        <v>59.19</v>
      </c>
      <c r="CT6" s="21">
        <f t="shared" si="10"/>
        <v>68.31</v>
      </c>
      <c r="CU6" s="21">
        <f t="shared" si="10"/>
        <v>65.28</v>
      </c>
      <c r="CV6" s="21">
        <f t="shared" si="10"/>
        <v>64.92</v>
      </c>
      <c r="CW6" s="20" t="str">
        <f>IF(CW7="","",IF(CW7="-","【-】","【"&amp;SUBSTITUTE(TEXT(CW7,"#,##0.00"),"-","△")&amp;"】"))</f>
        <v>【59.99】</v>
      </c>
      <c r="CX6" s="21">
        <f>IF(CX7="",NA(),CX7)</f>
        <v>87.44</v>
      </c>
      <c r="CY6" s="21">
        <f t="shared" ref="CY6:DG6" si="11">IF(CY7="",NA(),CY7)</f>
        <v>88.15</v>
      </c>
      <c r="CZ6" s="21">
        <f t="shared" si="11"/>
        <v>89.8</v>
      </c>
      <c r="DA6" s="21">
        <f t="shared" si="11"/>
        <v>91.83</v>
      </c>
      <c r="DB6" s="21">
        <f t="shared" si="11"/>
        <v>91.63</v>
      </c>
      <c r="DC6" s="21">
        <f t="shared" si="11"/>
        <v>87.14</v>
      </c>
      <c r="DD6" s="21">
        <f t="shared" si="11"/>
        <v>86.66</v>
      </c>
      <c r="DE6" s="21">
        <f t="shared" si="11"/>
        <v>92.62</v>
      </c>
      <c r="DF6" s="21">
        <f t="shared" si="11"/>
        <v>92.72</v>
      </c>
      <c r="DG6" s="21">
        <f t="shared" si="11"/>
        <v>92.88</v>
      </c>
      <c r="DH6" s="20" t="str">
        <f>IF(DH7="","",IF(DH7="-","【-】","【"&amp;SUBSTITUTE(TEXT(DH7,"#,##0.00"),"-","△")&amp;"】"))</f>
        <v>【95.72】</v>
      </c>
      <c r="DI6" s="21">
        <f>IF(DI7="",NA(),DI7)</f>
        <v>5.55</v>
      </c>
      <c r="DJ6" s="21">
        <f t="shared" ref="DJ6:DR6" si="12">IF(DJ7="",NA(),DJ7)</f>
        <v>8.1999999999999993</v>
      </c>
      <c r="DK6" s="21">
        <f t="shared" si="12"/>
        <v>10.85</v>
      </c>
      <c r="DL6" s="21">
        <f t="shared" si="12"/>
        <v>13.48</v>
      </c>
      <c r="DM6" s="21">
        <f t="shared" si="12"/>
        <v>16.05</v>
      </c>
      <c r="DN6" s="21">
        <f t="shared" si="12"/>
        <v>15.21</v>
      </c>
      <c r="DO6" s="21">
        <f t="shared" si="12"/>
        <v>17.350000000000001</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0.09</v>
      </c>
      <c r="EM6" s="21">
        <f t="shared" si="14"/>
        <v>0.09</v>
      </c>
      <c r="EN6" s="21">
        <f t="shared" si="14"/>
        <v>0.17</v>
      </c>
      <c r="EO6" s="20" t="str">
        <f>IF(EO7="","",IF(EO7="-","【-】","【"&amp;SUBSTITUTE(TEXT(EO7,"#,##0.00"),"-","△")&amp;"】"))</f>
        <v>【0.24】</v>
      </c>
    </row>
    <row r="7" spans="1:148" s="22" customFormat="1" x14ac:dyDescent="0.2">
      <c r="A7" s="14"/>
      <c r="B7" s="23">
        <v>2021</v>
      </c>
      <c r="C7" s="23">
        <v>192112</v>
      </c>
      <c r="D7" s="23">
        <v>46</v>
      </c>
      <c r="E7" s="23">
        <v>17</v>
      </c>
      <c r="F7" s="23">
        <v>1</v>
      </c>
      <c r="G7" s="23">
        <v>0</v>
      </c>
      <c r="H7" s="23" t="s">
        <v>96</v>
      </c>
      <c r="I7" s="23" t="s">
        <v>97</v>
      </c>
      <c r="J7" s="23" t="s">
        <v>98</v>
      </c>
      <c r="K7" s="23" t="s">
        <v>99</v>
      </c>
      <c r="L7" s="23" t="s">
        <v>100</v>
      </c>
      <c r="M7" s="23" t="s">
        <v>101</v>
      </c>
      <c r="N7" s="24" t="s">
        <v>102</v>
      </c>
      <c r="O7" s="24">
        <v>61.56</v>
      </c>
      <c r="P7" s="24">
        <v>62.21</v>
      </c>
      <c r="Q7" s="24">
        <v>92.28</v>
      </c>
      <c r="R7" s="24">
        <v>2376</v>
      </c>
      <c r="S7" s="24">
        <v>68264</v>
      </c>
      <c r="T7" s="24">
        <v>201.92</v>
      </c>
      <c r="U7" s="24">
        <v>338.07</v>
      </c>
      <c r="V7" s="24">
        <v>42310</v>
      </c>
      <c r="W7" s="24">
        <v>20.63</v>
      </c>
      <c r="X7" s="24">
        <v>2050.9</v>
      </c>
      <c r="Y7" s="24">
        <v>102.71</v>
      </c>
      <c r="Z7" s="24">
        <v>102.45</v>
      </c>
      <c r="AA7" s="24">
        <v>108.47</v>
      </c>
      <c r="AB7" s="24">
        <v>105.14</v>
      </c>
      <c r="AC7" s="24">
        <v>109.38</v>
      </c>
      <c r="AD7" s="24">
        <v>108.38</v>
      </c>
      <c r="AE7" s="24">
        <v>108.43</v>
      </c>
      <c r="AF7" s="24">
        <v>106.99</v>
      </c>
      <c r="AG7" s="24">
        <v>107.85</v>
      </c>
      <c r="AH7" s="24">
        <v>108.04</v>
      </c>
      <c r="AI7" s="24">
        <v>107.02</v>
      </c>
      <c r="AJ7" s="24">
        <v>0</v>
      </c>
      <c r="AK7" s="24">
        <v>0</v>
      </c>
      <c r="AL7" s="24">
        <v>0</v>
      </c>
      <c r="AM7" s="24">
        <v>0</v>
      </c>
      <c r="AN7" s="24">
        <v>0</v>
      </c>
      <c r="AO7" s="24">
        <v>12.78</v>
      </c>
      <c r="AP7" s="24">
        <v>12.89</v>
      </c>
      <c r="AQ7" s="24">
        <v>7.42</v>
      </c>
      <c r="AR7" s="24">
        <v>4.72</v>
      </c>
      <c r="AS7" s="24">
        <v>4.49</v>
      </c>
      <c r="AT7" s="24">
        <v>3.09</v>
      </c>
      <c r="AU7" s="24">
        <v>29.35</v>
      </c>
      <c r="AV7" s="24">
        <v>37.770000000000003</v>
      </c>
      <c r="AW7" s="24">
        <v>46.42</v>
      </c>
      <c r="AX7" s="24">
        <v>52.48</v>
      </c>
      <c r="AY7" s="24">
        <v>64.099999999999994</v>
      </c>
      <c r="AZ7" s="24">
        <v>57.48</v>
      </c>
      <c r="BA7" s="24">
        <v>54.32</v>
      </c>
      <c r="BB7" s="24">
        <v>68.180000000000007</v>
      </c>
      <c r="BC7" s="24">
        <v>67.930000000000007</v>
      </c>
      <c r="BD7" s="24">
        <v>68.53</v>
      </c>
      <c r="BE7" s="24">
        <v>71.39</v>
      </c>
      <c r="BF7" s="24">
        <v>2311.02</v>
      </c>
      <c r="BG7" s="24">
        <v>2071.0100000000002</v>
      </c>
      <c r="BH7" s="24">
        <v>2011.42</v>
      </c>
      <c r="BI7" s="24">
        <v>2012.2</v>
      </c>
      <c r="BJ7" s="24">
        <v>1837.49</v>
      </c>
      <c r="BK7" s="24">
        <v>1046.25</v>
      </c>
      <c r="BL7" s="24">
        <v>1000.94</v>
      </c>
      <c r="BM7" s="24">
        <v>847.44</v>
      </c>
      <c r="BN7" s="24">
        <v>857.88</v>
      </c>
      <c r="BO7" s="24">
        <v>825.1</v>
      </c>
      <c r="BP7" s="24">
        <v>669.11</v>
      </c>
      <c r="BQ7" s="24">
        <v>42.42</v>
      </c>
      <c r="BR7" s="24">
        <v>86.23</v>
      </c>
      <c r="BS7" s="24">
        <v>87.58</v>
      </c>
      <c r="BT7" s="24">
        <v>85.48</v>
      </c>
      <c r="BU7" s="24">
        <v>86.64</v>
      </c>
      <c r="BV7" s="24">
        <v>88.37</v>
      </c>
      <c r="BW7" s="24">
        <v>93.77</v>
      </c>
      <c r="BX7" s="24">
        <v>94.69</v>
      </c>
      <c r="BY7" s="24">
        <v>94.97</v>
      </c>
      <c r="BZ7" s="24">
        <v>97.07</v>
      </c>
      <c r="CA7" s="24">
        <v>99.73</v>
      </c>
      <c r="CB7" s="24">
        <v>259.43</v>
      </c>
      <c r="CC7" s="24">
        <v>150.75</v>
      </c>
      <c r="CD7" s="24">
        <v>151.22</v>
      </c>
      <c r="CE7" s="24">
        <v>151.99</v>
      </c>
      <c r="CF7" s="24">
        <v>150</v>
      </c>
      <c r="CG7" s="24">
        <v>178.11</v>
      </c>
      <c r="CH7" s="24">
        <v>165.57</v>
      </c>
      <c r="CI7" s="24">
        <v>159.78</v>
      </c>
      <c r="CJ7" s="24">
        <v>159.49</v>
      </c>
      <c r="CK7" s="24">
        <v>157.81</v>
      </c>
      <c r="CL7" s="24">
        <v>134.97999999999999</v>
      </c>
      <c r="CM7" s="24">
        <v>64.2</v>
      </c>
      <c r="CN7" s="24" t="s">
        <v>102</v>
      </c>
      <c r="CO7" s="24" t="s">
        <v>102</v>
      </c>
      <c r="CP7" s="24" t="s">
        <v>102</v>
      </c>
      <c r="CQ7" s="24" t="s">
        <v>102</v>
      </c>
      <c r="CR7" s="24">
        <v>59.55</v>
      </c>
      <c r="CS7" s="24">
        <v>59.19</v>
      </c>
      <c r="CT7" s="24">
        <v>68.31</v>
      </c>
      <c r="CU7" s="24">
        <v>65.28</v>
      </c>
      <c r="CV7" s="24">
        <v>64.92</v>
      </c>
      <c r="CW7" s="24">
        <v>59.99</v>
      </c>
      <c r="CX7" s="24">
        <v>87.44</v>
      </c>
      <c r="CY7" s="24">
        <v>88.15</v>
      </c>
      <c r="CZ7" s="24">
        <v>89.8</v>
      </c>
      <c r="DA7" s="24">
        <v>91.83</v>
      </c>
      <c r="DB7" s="24">
        <v>91.63</v>
      </c>
      <c r="DC7" s="24">
        <v>87.14</v>
      </c>
      <c r="DD7" s="24">
        <v>86.66</v>
      </c>
      <c r="DE7" s="24">
        <v>92.62</v>
      </c>
      <c r="DF7" s="24">
        <v>92.72</v>
      </c>
      <c r="DG7" s="24">
        <v>92.88</v>
      </c>
      <c r="DH7" s="24">
        <v>95.72</v>
      </c>
      <c r="DI7" s="24">
        <v>5.55</v>
      </c>
      <c r="DJ7" s="24">
        <v>8.1999999999999993</v>
      </c>
      <c r="DK7" s="24">
        <v>10.85</v>
      </c>
      <c r="DL7" s="24">
        <v>13.48</v>
      </c>
      <c r="DM7" s="24">
        <v>16.05</v>
      </c>
      <c r="DN7" s="24">
        <v>15.21</v>
      </c>
      <c r="DO7" s="24">
        <v>17.350000000000001</v>
      </c>
      <c r="DP7" s="24">
        <v>26.36</v>
      </c>
      <c r="DQ7" s="24">
        <v>23.79</v>
      </c>
      <c r="DR7" s="24">
        <v>25.66</v>
      </c>
      <c r="DS7" s="24">
        <v>38.17</v>
      </c>
      <c r="DT7" s="24">
        <v>0</v>
      </c>
      <c r="DU7" s="24">
        <v>0</v>
      </c>
      <c r="DV7" s="24">
        <v>0</v>
      </c>
      <c r="DW7" s="24">
        <v>0</v>
      </c>
      <c r="DX7" s="24">
        <v>0</v>
      </c>
      <c r="DY7" s="24">
        <v>0.01</v>
      </c>
      <c r="DZ7" s="24">
        <v>0.01</v>
      </c>
      <c r="EA7" s="24">
        <v>1.43</v>
      </c>
      <c r="EB7" s="24">
        <v>1.22</v>
      </c>
      <c r="EC7" s="24">
        <v>1.61</v>
      </c>
      <c r="ED7" s="24">
        <v>6.54</v>
      </c>
      <c r="EE7" s="24">
        <v>0</v>
      </c>
      <c r="EF7" s="24">
        <v>0</v>
      </c>
      <c r="EG7" s="24">
        <v>0</v>
      </c>
      <c r="EH7" s="24">
        <v>0</v>
      </c>
      <c r="EI7" s="24">
        <v>0</v>
      </c>
      <c r="EJ7" s="24">
        <v>0.11</v>
      </c>
      <c r="EK7" s="24">
        <v>0.09</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2023-01-31T06:29:34Z</cp:lastPrinted>
  <dcterms:created xsi:type="dcterms:W3CDTF">2023-01-12T23:30:23Z</dcterms:created>
  <dcterms:modified xsi:type="dcterms:W3CDTF">2023-02-16T05:49:41Z</dcterms:modified>
  <cp:category/>
</cp:coreProperties>
</file>