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R4決算統計（公営企業）\13★経営比較分析表★\02_作成\05■県HP公表■ R5.2.28\確定データ\010 簡易水道\01法適用\10笛吹市\"/>
    </mc:Choice>
  </mc:AlternateContent>
  <workbookProtection workbookAlgorithmName="SHA-512" workbookHashValue="4FHLYdw+KEFK7RJ+k1SRHTMuGwmLrUQo0vLontBG0kSFfTFYUC73ruUlA2Tb4honcA4Aa91j0Szhxe5LbMWGsA==" workbookSaltValue="aoBZTJ+G5vrY0wKfeNDh8Q==" workbookSpinCount="100000" lockStructure="1"/>
  <bookViews>
    <workbookView xWindow="0" yWindow="0" windowWidth="30720" windowHeight="12696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<sst xmlns="http://schemas.openxmlformats.org/spreadsheetml/2006/main" count="294" uniqueCount="114">
  <si>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</si>
  <si>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</si>
  <si>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</si>
  <si>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</si>
  <si>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</si>
  <si>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</si>
  <si>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</si>
  <si>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</si>
  <si>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</si>
  <si>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</si>
  <si>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</si>
  <si>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</si>
  <si>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</si>
  <si>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</si>
  <si>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</si>
  <si>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</si>
  <si>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</si>
  <si>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</si>
  <si>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</si>
  <si>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</si>
  <si>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</si>
  <si>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</si>
  <si>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</si>
  <si>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</si>
  <si>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</si>
  <si>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</si>
  <si>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</si>
  <si>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</si>
  <si>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</si>
  <si>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</si>
  <si>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</si>
  <si>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</si>
  <si>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</si>
  <si>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</si>
  <si>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</si>
  <si>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</si>
  <si>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</si>
  <si>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</si>
  <si>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</si>
  <si>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</si>
  <si>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</si>
  <si>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</si>
  <si>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</si>
  <si>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</si>
  <si>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</si>
  <si>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</si>
  <si>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</si>
  <si>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</si>
  <si>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</si>
  <si>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</si>
  <si>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</si>
  <si>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</si>
  <si>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</si>
  <si>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</si>
  <si>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</si>
  <si>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</si>
  <si>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</si>
  <si>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</si>
  <si>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</si>
  <si>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</si>
  <si>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</si>
  <si>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</si>
  <si>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</si>
  <si>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</si>
  <si>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</si>
  <si>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</si>
  <si>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</si>
  <si>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</si>
  <si>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</si>
  <si>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</si>
  <si>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</si>
  <si>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</si>
  <si>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</si>
  <si>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</si>
  <si>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</si>
  <si>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</si>
  <si>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</si>
  <si>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</si>
  <si>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</si>
  <si>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</si>
  <si>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</si>
  <si>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</si>
  <si>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</si>
  <si>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</si>
  <si>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</si>
  <si>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</si>
  <si>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</si>
  <si>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</si>
  <si>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</si>
  <si>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</si>
  <si>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</si>
  <si>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</si>
  <si>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</si>
  <si>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笛吹市</t>
  </si>
  <si>
    <t>法適用</t>
  </si>
  <si>
    <t>水道事業</t>
  </si>
  <si>
    <t>簡易水道事業</t>
  </si>
  <si>
    <t>C4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</si>
  <si>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</si>
  <si>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</si>
  <si>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</si>
  <si>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</si>
  <si>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</si>
  <si>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</si>
  <si>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</si>
  <si>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</si>
  <si>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</si>
  <si>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</si>
  <si>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</si>
  <si>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</si>
  <si>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</si>
  <si>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簡易水道事業については、令和2年度に公営企業会計へ移行した。
　本来なら独立採算を目指し、更なる使用料の改定を目指さなければならないところであるが、地域的にごく限られた高齢者の圧倒的に多い僻地であるため、採算を考えた料金改定は非常に難しいと思われる。
　令和4年度に料金改定を行う予定であったが、新型コロナウイルスの感染拡大により、市民への負担を勘案して令和7年度まで延期となった。現状、収入の多くは一般会計からの補助金で賄っている状況であり、今後も料金改定等の対応が必要と考えられる。
　また、近隣との連携も地理的に困難な地域であるため広域化は難しいが、今後効率化・合理化について検討していく必要がある。</t>
    <rPh sb="134" eb="136">
      <t>リョウキン</t>
    </rPh>
    <rPh sb="171" eb="173">
      <t>フタン</t>
    </rPh>
    <rPh sb="174" eb="176">
      <t>カンアン</t>
    </rPh>
    <rPh sb="178" eb="180">
      <t>レイワ</t>
    </rPh>
    <rPh sb="181" eb="183">
      <t>ネンド</t>
    </rPh>
    <rPh sb="192" eb="194">
      <t>ゲンジョウ</t>
    </rPh>
    <rPh sb="195" eb="197">
      <t>シュウニュウ</t>
    </rPh>
    <rPh sb="198" eb="199">
      <t>オオ</t>
    </rPh>
    <rPh sb="201" eb="203">
      <t>イッパンカ</t>
    </rPh>
    <rPh sb="203" eb="205">
      <t>イケイ</t>
    </rPh>
    <rPh sb="208" eb="211">
      <t>ホジョキン</t>
    </rPh>
    <rPh sb="212" eb="213">
      <t>マカナ</t>
    </rPh>
    <rPh sb="217" eb="219">
      <t>ジョウキョウ</t>
    </rPh>
    <rPh sb="223" eb="225">
      <t>コンゴ</t>
    </rPh>
    <rPh sb="228" eb="230">
      <t>カイテイ</t>
    </rPh>
    <rPh sb="230" eb="231">
      <t>トウ</t>
    </rPh>
    <rPh sb="232" eb="234">
      <t>タイオウ</t>
    </rPh>
    <rPh sb="235" eb="237">
      <t>ヒツヨウ</t>
    </rPh>
    <rPh sb="238" eb="239">
      <t>カンガ</t>
    </rPh>
    <rPh sb="263" eb="265">
      <t>チイキ</t>
    </rPh>
    <rPh sb="298" eb="300">
      <t>ヒツヨウ</t>
    </rPh>
    <phoneticPr fontId="4"/>
  </si>
  <si>
    <t>　笛吹市簡易水道事業については、令和2年度に公営企業会計へ移行し、経営を行っている。
　①経常収支比率について、平均を上回っている。しかし、収益の多くは一般会計からの補助金であり、安定した運営とは言えない状況にある。
　②累積欠損金比率は発生しなかったが、給水収益が低く、物価上昇の影響で維持管理費が増加傾向にあるため、今後欠損金が発生する可能性もある。
　③流動比率は、類似団体や全国平均を上回っている。要因として主に一般会計からの補助金で賄っているためである。
　④企業債残高対給水収益比率は、類似団体や全国平均を大幅に下回っている。要因として給水収益が低いためであり、今後も料金改定等が必要と考えられる。
　⑤料金回収率は、100％を大きく下回っている。給水に係る費用は主に一般会計からの補助金で賄っているため、健全性が保たれているとは言えない状況である。今後も料金改定等が必要と考えられる。
　⑥給水原価は、有収水量に対して費用の割合が低いため、平均より低く抑えられているが、物価上昇の影響を受けて、今後は給水原価が上昇していくことが推測される。
　⑦施設利用率は、類似団体平均値や全国平均と近い水準を保っている。しかし、給水人口が年々減少しているため、施設の統廃合やダウンサイジング等の検討も必要となってくる。
　⑧有収率は、100％に近い水準を保っており、良好である。</t>
    <rPh sb="1" eb="4">
      <t>フエフキシ</t>
    </rPh>
    <rPh sb="33" eb="35">
      <t>ケイエイ</t>
    </rPh>
    <rPh sb="36" eb="37">
      <t>オコナ</t>
    </rPh>
    <rPh sb="45" eb="47">
      <t>ケイジョウ</t>
    </rPh>
    <rPh sb="47" eb="49">
      <t>シュウシ</t>
    </rPh>
    <rPh sb="49" eb="51">
      <t>ヒリツ</t>
    </rPh>
    <rPh sb="56" eb="58">
      <t>ヘイキン</t>
    </rPh>
    <rPh sb="59" eb="61">
      <t>ウワマワ</t>
    </rPh>
    <rPh sb="70" eb="72">
      <t>シュウエキ</t>
    </rPh>
    <rPh sb="73" eb="74">
      <t>オオ</t>
    </rPh>
    <rPh sb="76" eb="78">
      <t>イッパン</t>
    </rPh>
    <rPh sb="78" eb="80">
      <t>カイケイ</t>
    </rPh>
    <rPh sb="83" eb="86">
      <t>ホジョキン</t>
    </rPh>
    <rPh sb="90" eb="92">
      <t>アンテイ</t>
    </rPh>
    <rPh sb="94" eb="96">
      <t>ウンエイ</t>
    </rPh>
    <rPh sb="98" eb="99">
      <t>イ</t>
    </rPh>
    <rPh sb="102" eb="104">
      <t>ジョウキョウ</t>
    </rPh>
    <rPh sb="111" eb="113">
      <t>ルイセキ</t>
    </rPh>
    <rPh sb="113" eb="115">
      <t>ケッソン</t>
    </rPh>
    <rPh sb="115" eb="116">
      <t>キン</t>
    </rPh>
    <rPh sb="116" eb="118">
      <t>ヒリツ</t>
    </rPh>
    <rPh sb="119" eb="121">
      <t>ハッセイ</t>
    </rPh>
    <rPh sb="128" eb="130">
      <t>キュウスイ</t>
    </rPh>
    <rPh sb="130" eb="132">
      <t>シュウエキ</t>
    </rPh>
    <rPh sb="133" eb="134">
      <t>ヒク</t>
    </rPh>
    <rPh sb="136" eb="138">
      <t>ブッカ</t>
    </rPh>
    <rPh sb="138" eb="140">
      <t>ジョウショウ</t>
    </rPh>
    <rPh sb="141" eb="143">
      <t>エイキョウ</t>
    </rPh>
    <rPh sb="144" eb="146">
      <t>イジ</t>
    </rPh>
    <rPh sb="146" eb="149">
      <t>カンリヒ</t>
    </rPh>
    <rPh sb="150" eb="152">
      <t>ゾウカ</t>
    </rPh>
    <rPh sb="152" eb="154">
      <t>ケイコウ</t>
    </rPh>
    <rPh sb="160" eb="162">
      <t>コンゴ</t>
    </rPh>
    <rPh sb="162" eb="165">
      <t>ケッソンキン</t>
    </rPh>
    <rPh sb="166" eb="168">
      <t>ハッセイ</t>
    </rPh>
    <rPh sb="170" eb="173">
      <t>カノウセイ</t>
    </rPh>
    <rPh sb="180" eb="184">
      <t>リュウドウヒリツ</t>
    </rPh>
    <rPh sb="186" eb="188">
      <t>ルイジ</t>
    </rPh>
    <rPh sb="188" eb="190">
      <t>ダンタイ</t>
    </rPh>
    <rPh sb="191" eb="193">
      <t>ゼンコク</t>
    </rPh>
    <rPh sb="193" eb="195">
      <t>ヘイキン</t>
    </rPh>
    <rPh sb="196" eb="198">
      <t>ウワマワ</t>
    </rPh>
    <rPh sb="203" eb="205">
      <t>ヨウイン</t>
    </rPh>
    <rPh sb="208" eb="209">
      <t>オモ</t>
    </rPh>
    <rPh sb="210" eb="212">
      <t>イッパン</t>
    </rPh>
    <rPh sb="212" eb="214">
      <t>カイケイ</t>
    </rPh>
    <rPh sb="217" eb="220">
      <t>ホジョキン</t>
    </rPh>
    <rPh sb="221" eb="222">
      <t>マカナ</t>
    </rPh>
    <rPh sb="235" eb="237">
      <t>キギョウ</t>
    </rPh>
    <rPh sb="237" eb="238">
      <t>サイ</t>
    </rPh>
    <rPh sb="238" eb="240">
      <t>ザンダカ</t>
    </rPh>
    <rPh sb="240" eb="241">
      <t>タイ</t>
    </rPh>
    <rPh sb="241" eb="243">
      <t>キュウスイ</t>
    </rPh>
    <rPh sb="243" eb="245">
      <t>シュウエキ</t>
    </rPh>
    <rPh sb="245" eb="247">
      <t>ヒリツ</t>
    </rPh>
    <rPh sb="249" eb="253">
      <t>ルイジダンタイ</t>
    </rPh>
    <rPh sb="254" eb="256">
      <t>ゼンコク</t>
    </rPh>
    <rPh sb="256" eb="258">
      <t>ヘイキン</t>
    </rPh>
    <rPh sb="259" eb="261">
      <t>オオハバ</t>
    </rPh>
    <rPh sb="262" eb="264">
      <t>シタマワ</t>
    </rPh>
    <rPh sb="269" eb="271">
      <t>ヨウイン</t>
    </rPh>
    <rPh sb="274" eb="278">
      <t>キュウスイシュウエキ</t>
    </rPh>
    <rPh sb="279" eb="280">
      <t>ヒク</t>
    </rPh>
    <rPh sb="287" eb="289">
      <t>コンゴ</t>
    </rPh>
    <rPh sb="290" eb="292">
      <t>リョウキン</t>
    </rPh>
    <rPh sb="292" eb="294">
      <t>カイテイ</t>
    </rPh>
    <rPh sb="294" eb="295">
      <t>トウ</t>
    </rPh>
    <rPh sb="296" eb="298">
      <t>ヒツヨウ</t>
    </rPh>
    <rPh sb="299" eb="300">
      <t>カンガ</t>
    </rPh>
    <rPh sb="308" eb="310">
      <t>リョウキン</t>
    </rPh>
    <rPh sb="310" eb="312">
      <t>カイシュウ</t>
    </rPh>
    <rPh sb="312" eb="313">
      <t>リツ</t>
    </rPh>
    <rPh sb="320" eb="321">
      <t>オオ</t>
    </rPh>
    <rPh sb="323" eb="325">
      <t>シタマワ</t>
    </rPh>
    <rPh sb="330" eb="332">
      <t>キュウスイ</t>
    </rPh>
    <rPh sb="333" eb="334">
      <t>カカ</t>
    </rPh>
    <rPh sb="335" eb="337">
      <t>ヒヨウ</t>
    </rPh>
    <rPh sb="338" eb="339">
      <t>オモ</t>
    </rPh>
    <rPh sb="340" eb="342">
      <t>イッパン</t>
    </rPh>
    <rPh sb="342" eb="344">
      <t>カイケイ</t>
    </rPh>
    <rPh sb="347" eb="350">
      <t>ホジョキン</t>
    </rPh>
    <rPh sb="351" eb="352">
      <t>マカナ</t>
    </rPh>
    <rPh sb="359" eb="362">
      <t>ケンゼンセイ</t>
    </rPh>
    <rPh sb="363" eb="364">
      <t>タモ</t>
    </rPh>
    <rPh sb="371" eb="372">
      <t>イ</t>
    </rPh>
    <rPh sb="375" eb="377">
      <t>ジョウキョウ</t>
    </rPh>
    <rPh sb="381" eb="383">
      <t>コンゴ</t>
    </rPh>
    <rPh sb="390" eb="392">
      <t>ヒツヨウ</t>
    </rPh>
    <rPh sb="393" eb="394">
      <t>カンガ</t>
    </rPh>
    <rPh sb="402" eb="404">
      <t>キュウスイ</t>
    </rPh>
    <rPh sb="404" eb="406">
      <t>ゲンカ</t>
    </rPh>
    <rPh sb="408" eb="410">
      <t>ユウシュウ</t>
    </rPh>
    <rPh sb="410" eb="412">
      <t>スイリョウ</t>
    </rPh>
    <rPh sb="413" eb="414">
      <t>タイ</t>
    </rPh>
    <rPh sb="416" eb="418">
      <t>ヒヨウ</t>
    </rPh>
    <rPh sb="419" eb="421">
      <t>ワリアイ</t>
    </rPh>
    <rPh sb="422" eb="423">
      <t>ヒク</t>
    </rPh>
    <rPh sb="427" eb="429">
      <t>ヘイキン</t>
    </rPh>
    <rPh sb="431" eb="432">
      <t>ヒク</t>
    </rPh>
    <rPh sb="433" eb="434">
      <t>オサ</t>
    </rPh>
    <rPh sb="442" eb="444">
      <t>ブッカ</t>
    </rPh>
    <rPh sb="444" eb="446">
      <t>ジョウショウ</t>
    </rPh>
    <rPh sb="447" eb="449">
      <t>エイキョウ</t>
    </rPh>
    <rPh sb="450" eb="451">
      <t>ウ</t>
    </rPh>
    <rPh sb="454" eb="456">
      <t>コンゴ</t>
    </rPh>
    <rPh sb="457" eb="459">
      <t>キュウスイ</t>
    </rPh>
    <rPh sb="459" eb="461">
      <t>ゲンカ</t>
    </rPh>
    <rPh sb="462" eb="464">
      <t>ジョウショウ</t>
    </rPh>
    <rPh sb="471" eb="473">
      <t>スイソク</t>
    </rPh>
    <rPh sb="480" eb="482">
      <t>シセツ</t>
    </rPh>
    <rPh sb="482" eb="484">
      <t>リヨウ</t>
    </rPh>
    <rPh sb="484" eb="485">
      <t>リツ</t>
    </rPh>
    <rPh sb="487" eb="489">
      <t>ルイジ</t>
    </rPh>
    <rPh sb="489" eb="491">
      <t>ダンタイ</t>
    </rPh>
    <rPh sb="491" eb="493">
      <t>ヘイキン</t>
    </rPh>
    <rPh sb="493" eb="494">
      <t>チ</t>
    </rPh>
    <rPh sb="495" eb="497">
      <t>ゼンコク</t>
    </rPh>
    <rPh sb="497" eb="499">
      <t>ヘイキン</t>
    </rPh>
    <rPh sb="500" eb="501">
      <t>チカ</t>
    </rPh>
    <rPh sb="502" eb="504">
      <t>スイジュン</t>
    </rPh>
    <rPh sb="505" eb="506">
      <t>タモ</t>
    </rPh>
    <rPh sb="563" eb="566">
      <t>ユウシュウリツ</t>
    </rPh>
    <rPh sb="575" eb="577">
      <t>スイジュン</t>
    </rPh>
    <rPh sb="578" eb="579">
      <t>タモ</t>
    </rPh>
    <rPh sb="584" eb="586">
      <t>リョウコウ</t>
    </rPh>
    <phoneticPr fontId="4"/>
  </si>
  <si>
    <t>　現状、①有形固定資産減価償却率、②管路経年化率、③管路更新率ともに低い状況である。
　しかし、今後、給水人口の減少や施設の老朽化に伴い、施設利用率や有収率が低下することも推測されるため、将来を見据えた更新工事を行っていく必要がある。また、更新財源の確保のため、定期的な料金改定等も必要である。</t>
    <rPh sb="1" eb="3">
      <t>ゲンジョウ</t>
    </rPh>
    <rPh sb="5" eb="7">
      <t>ユウケイ</t>
    </rPh>
    <rPh sb="7" eb="9">
      <t>コテイ</t>
    </rPh>
    <rPh sb="9" eb="11">
      <t>シサン</t>
    </rPh>
    <rPh sb="11" eb="13">
      <t>ゲンカ</t>
    </rPh>
    <rPh sb="13" eb="15">
      <t>ショウキャク</t>
    </rPh>
    <rPh sb="15" eb="16">
      <t>リツ</t>
    </rPh>
    <rPh sb="18" eb="20">
      <t>カンロ</t>
    </rPh>
    <rPh sb="20" eb="22">
      <t>ケイネン</t>
    </rPh>
    <rPh sb="23" eb="24">
      <t>リツ</t>
    </rPh>
    <rPh sb="26" eb="30">
      <t>カンロコウシン</t>
    </rPh>
    <rPh sb="30" eb="31">
      <t>リツ</t>
    </rPh>
    <rPh sb="34" eb="35">
      <t>ヒク</t>
    </rPh>
    <rPh sb="36" eb="38">
      <t>ジョウキョウ</t>
    </rPh>
    <rPh sb="48" eb="50">
      <t>コンゴ</t>
    </rPh>
    <rPh sb="51" eb="53">
      <t>キュウスイ</t>
    </rPh>
    <rPh sb="53" eb="55">
      <t>ジンコウ</t>
    </rPh>
    <rPh sb="56" eb="58">
      <t>ゲンショウ</t>
    </rPh>
    <rPh sb="59" eb="61">
      <t>シセツ</t>
    </rPh>
    <rPh sb="62" eb="65">
      <t>ロウキュウカ</t>
    </rPh>
    <rPh sb="66" eb="67">
      <t>トモナ</t>
    </rPh>
    <rPh sb="69" eb="71">
      <t>シセツ</t>
    </rPh>
    <rPh sb="71" eb="73">
      <t>リヨウ</t>
    </rPh>
    <rPh sb="73" eb="74">
      <t>リツ</t>
    </rPh>
    <rPh sb="75" eb="78">
      <t>ユウシュウリツ</t>
    </rPh>
    <rPh sb="79" eb="81">
      <t>テイカ</t>
    </rPh>
    <rPh sb="86" eb="88">
      <t>スイソク</t>
    </rPh>
    <rPh sb="94" eb="96">
      <t>ショウライ</t>
    </rPh>
    <rPh sb="97" eb="99">
      <t>ミス</t>
    </rPh>
    <rPh sb="101" eb="103">
      <t>コウシン</t>
    </rPh>
    <rPh sb="103" eb="105">
      <t>コウジ</t>
    </rPh>
    <rPh sb="106" eb="107">
      <t>オコナ</t>
    </rPh>
    <rPh sb="111" eb="113">
      <t>ヒツヨウ</t>
    </rPh>
    <rPh sb="120" eb="122">
      <t>コウシン</t>
    </rPh>
    <rPh sb="122" eb="124">
      <t>ザイゲン</t>
    </rPh>
    <rPh sb="125" eb="127">
      <t>カクホ</t>
    </rPh>
    <rPh sb="131" eb="134">
      <t>テイキテキ</t>
    </rPh>
    <rPh sb="135" eb="137">
      <t>リョウキン</t>
    </rPh>
    <rPh sb="137" eb="139">
      <t>カイテイ</t>
    </rPh>
    <rPh sb="139" eb="140">
      <t>トウ</t>
    </rPh>
    <rPh sb="141" eb="14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</si>
</sst>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5-4520-A155-F6704902F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0.96</c:v>
                </c:pt>
                <c:pt idx="4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55-4520-A155-F6704902F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53.61</c:v>
                </c:pt>
                <c:pt idx="4">
                  <c:v>53.76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D-4864-8877-4F8D54CE2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51.52</c:v>
                </c:pt>
                <c:pt idx="4">
                  <c:v>48.75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D-4864-8877-4F8D54CE2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2-4EE6-A3E7-88254F79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61.29</c:v>
                </c:pt>
                <c:pt idx="4">
                  <c:v>60.88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2-4EE6-A3E7-88254F79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128.54</c:v>
                </c:pt>
                <c:pt idx="4">
                  <c:v>113.39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7-4A5F-B803-A01FFC51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97.61</c:v>
                </c:pt>
                <c:pt idx="4">
                  <c:v>98.78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7-4A5F-B803-A01FFC51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5.48</c:v>
                </c:pt>
                <c:pt idx="4">
                  <c:v>10.99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8-42DC-AD12-592D50AA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24.16</c:v>
                </c:pt>
                <c:pt idx="4">
                  <c:v>29.81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18-42DC-AD12-592D50AA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6-4975-A126-7C56822F6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18.829999999999998</c:v>
                </c:pt>
                <c:pt idx="4">
                  <c:v>18.05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6-4975-A126-7C56822F6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8-4499-BF95-E827C22D9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143.65</c:v>
                </c:pt>
                <c:pt idx="4">
                  <c:v>155.82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08-4499-BF95-E827C22D9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287.08999999999997</c:v>
                </c:pt>
                <c:pt idx="4">
                  <c:v>433.7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D-4130-BEA0-9A59693CD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94.01</c:v>
                </c:pt>
                <c:pt idx="4">
                  <c:v>111.08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D-4130-BEA0-9A59693CD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532.04999999999995</c:v>
                </c:pt>
                <c:pt idx="4">
                  <c:v>466.2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D-4426-BFDE-1A529A7EC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1421.84</c:v>
                </c:pt>
                <c:pt idx="4">
                  <c:v>1596.62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D-4426-BFDE-1A529A7EC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40.380000000000003</c:v>
                </c:pt>
                <c:pt idx="4">
                  <c:v>31.54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E-492F-887E-A7EAFA2F1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35.72</c:v>
                </c:pt>
                <c:pt idx="4">
                  <c:v>33.659999999999997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E-492F-887E-A7EAFA2F1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130.16</c:v>
                </c:pt>
                <c:pt idx="4">
                  <c:v>168.7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4-46D0-AC8F-FFF56FFFC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471.3</c:v>
                </c:pt>
                <c:pt idx="4">
                  <c:v>506.68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4-46D0-AC8F-FFF56FFFC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【185.62】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【1,125.39】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F16" sqref="AF1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山梨県　笛吹市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簡易水道事業</v>
      </c>
      <c r="Q8" s="44"/>
      <c r="R8" s="44"/>
      <c r="S8" s="44"/>
      <c r="T8" s="44"/>
      <c r="U8" s="44"/>
      <c r="V8" s="44"/>
      <c r="W8" s="44" t="str">
        <f>データ!$L$6</f>
        <v>C4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68264</v>
      </c>
      <c r="AM8" s="45"/>
      <c r="AN8" s="45"/>
      <c r="AO8" s="45"/>
      <c r="AP8" s="45"/>
      <c r="AQ8" s="45"/>
      <c r="AR8" s="45"/>
      <c r="AS8" s="45"/>
      <c r="AT8" s="46">
        <f>データ!$S$6</f>
        <v>201.92</v>
      </c>
      <c r="AU8" s="47"/>
      <c r="AV8" s="47"/>
      <c r="AW8" s="47"/>
      <c r="AX8" s="47"/>
      <c r="AY8" s="47"/>
      <c r="AZ8" s="47"/>
      <c r="BA8" s="47"/>
      <c r="BB8" s="48">
        <f>データ!$T$6</f>
        <v>338.07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93.17</v>
      </c>
      <c r="J10" s="47"/>
      <c r="K10" s="47"/>
      <c r="L10" s="47"/>
      <c r="M10" s="47"/>
      <c r="N10" s="47"/>
      <c r="O10" s="81"/>
      <c r="P10" s="48">
        <f>データ!$P$6</f>
        <v>0.5</v>
      </c>
      <c r="Q10" s="48"/>
      <c r="R10" s="48"/>
      <c r="S10" s="48"/>
      <c r="T10" s="48"/>
      <c r="U10" s="48"/>
      <c r="V10" s="48"/>
      <c r="W10" s="45">
        <f>データ!$Q$6</f>
        <v>746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337</v>
      </c>
      <c r="AM10" s="45"/>
      <c r="AN10" s="45"/>
      <c r="AO10" s="45"/>
      <c r="AP10" s="45"/>
      <c r="AQ10" s="45"/>
      <c r="AR10" s="45"/>
      <c r="AS10" s="45"/>
      <c r="AT10" s="46">
        <f>データ!$V$6</f>
        <v>5.0199999999999996</v>
      </c>
      <c r="AU10" s="47"/>
      <c r="AV10" s="47"/>
      <c r="AW10" s="47"/>
      <c r="AX10" s="47"/>
      <c r="AY10" s="47"/>
      <c r="AZ10" s="47"/>
      <c r="BA10" s="47"/>
      <c r="BB10" s="48">
        <f>データ!$W$6</f>
        <v>67.13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112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113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111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【105.46】</v>
      </c>
      <c r="F85" s="13" t="str">
        <f>データ!AS6</f>
        <v>【28.96】</v>
      </c>
      <c r="G85" s="13" t="str">
        <f>データ!BD6</f>
        <v>【185.62】</v>
      </c>
      <c r="H85" s="13" t="str">
        <f>データ!BO6</f>
        <v>【1,125.39】</v>
      </c>
      <c r="I85" s="13" t="str">
        <f>データ!BZ6</f>
        <v>【60.84】</v>
      </c>
      <c r="J85" s="13" t="str">
        <f>データ!CK6</f>
        <v>【272.95】</v>
      </c>
      <c r="K85" s="13" t="str">
        <f>データ!CV6</f>
        <v>【51.15】</v>
      </c>
      <c r="L85" s="13" t="str">
        <f>データ!DG6</f>
        <v>【74.54】</v>
      </c>
      <c r="M85" s="13" t="str">
        <f>データ!DR6</f>
        <v>【35.99】</v>
      </c>
      <c r="N85" s="13" t="str">
        <f>データ!EC6</f>
        <v>【17.28】</v>
      </c>
      <c r="O85" s="13" t="str">
        <f>データ!EN6</f>
        <v>【0.32】</v>
      </c>
    </row>
  </sheetData>
  <sheetProtection algorithmName="SHA-512" hashValue="lUFIu0R/uwlm2KwX/EepUovzvPvfBZiQIQf6Qs4EgieVGhsYgl5Vu20FCdNvXBL9FbgEQ8GeJ6nSsWyB9UC95A==" saltValue="nY+MWOoPMwf3G8UsuXy9M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192112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山梨県　笛吹市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C4</v>
      </c>
      <c r="M6" s="20" t="str">
        <f t="shared" si="3"/>
        <v>非設置</v>
      </c>
      <c r="N6" s="21" t="str">
        <f t="shared" si="3"/>
        <v>-</v>
      </c>
      <c r="O6" s="21">
        <f t="shared" si="3"/>
        <v>93.17</v>
      </c>
      <c r="P6" s="21">
        <f t="shared" si="3"/>
        <v>0.5</v>
      </c>
      <c r="Q6" s="21">
        <f t="shared" si="3"/>
        <v>746</v>
      </c>
      <c r="R6" s="21">
        <f t="shared" si="3"/>
        <v>68264</v>
      </c>
      <c r="S6" s="21">
        <f t="shared" si="3"/>
        <v>201.92</v>
      </c>
      <c r="T6" s="21">
        <f t="shared" si="3"/>
        <v>338.07</v>
      </c>
      <c r="U6" s="21">
        <f t="shared" si="3"/>
        <v>337</v>
      </c>
      <c r="V6" s="21">
        <f t="shared" si="3"/>
        <v>5.0199999999999996</v>
      </c>
      <c r="W6" s="21">
        <f t="shared" si="3"/>
        <v>67.13</v>
      </c>
      <c r="X6" s="22" t="str">
        <f>IF(X7="",NA(),X7)</f>
        <v>-</v>
      </c>
      <c r="Y6" s="22" t="str">
        <f t="shared" ref="Y6:AG6" si="4">IF(Y7="",NA(),Y7)</f>
        <v>-</v>
      </c>
      <c r="Z6" s="22" t="str">
        <f t="shared" si="4"/>
        <v>-</v>
      </c>
      <c r="AA6" s="22">
        <f t="shared" si="4"/>
        <v>128.54</v>
      </c>
      <c r="AB6" s="22">
        <f t="shared" si="4"/>
        <v>113.39</v>
      </c>
      <c r="AC6" s="22" t="str">
        <f t="shared" si="4"/>
        <v>-</v>
      </c>
      <c r="AD6" s="22" t="str">
        <f t="shared" si="4"/>
        <v>-</v>
      </c>
      <c r="AE6" s="22" t="str">
        <f t="shared" si="4"/>
        <v>-</v>
      </c>
      <c r="AF6" s="22">
        <f t="shared" si="4"/>
        <v>97.61</v>
      </c>
      <c r="AG6" s="22">
        <f t="shared" si="4"/>
        <v>98.78</v>
      </c>
      <c r="AH6" s="21" t="str">
        <f>IF(AH7="","",IF(AH7="-","【-】","【"&amp;SUBSTITUTE(TEXT(AH7,"#,##0.00"),"-","△")&amp;"】"))</f>
        <v>【105.46】</v>
      </c>
      <c r="AI6" s="22" t="str">
        <f>IF(AI7="",NA(),AI7)</f>
        <v>-</v>
      </c>
      <c r="AJ6" s="22" t="str">
        <f t="shared" ref="AJ6:AR6" si="5">IF(AJ7="",NA(),AJ7)</f>
        <v>-</v>
      </c>
      <c r="AK6" s="22" t="str">
        <f t="shared" si="5"/>
        <v>-</v>
      </c>
      <c r="AL6" s="21">
        <f t="shared" si="5"/>
        <v>0</v>
      </c>
      <c r="AM6" s="21">
        <f t="shared" si="5"/>
        <v>0</v>
      </c>
      <c r="AN6" s="22" t="str">
        <f t="shared" si="5"/>
        <v>-</v>
      </c>
      <c r="AO6" s="22" t="str">
        <f t="shared" si="5"/>
        <v>-</v>
      </c>
      <c r="AP6" s="22" t="str">
        <f t="shared" si="5"/>
        <v>-</v>
      </c>
      <c r="AQ6" s="22">
        <f t="shared" si="5"/>
        <v>143.65</v>
      </c>
      <c r="AR6" s="22">
        <f t="shared" si="5"/>
        <v>155.82</v>
      </c>
      <c r="AS6" s="21" t="str">
        <f>IF(AS7="","",IF(AS7="-","【-】","【"&amp;SUBSTITUTE(TEXT(AS7,"#,##0.00"),"-","△")&amp;"】"))</f>
        <v>【28.96】</v>
      </c>
      <c r="AT6" s="22" t="str">
        <f>IF(AT7="",NA(),AT7)</f>
        <v>-</v>
      </c>
      <c r="AU6" s="22" t="str">
        <f t="shared" ref="AU6:BC6" si="6">IF(AU7="",NA(),AU7)</f>
        <v>-</v>
      </c>
      <c r="AV6" s="22" t="str">
        <f t="shared" si="6"/>
        <v>-</v>
      </c>
      <c r="AW6" s="22">
        <f t="shared" si="6"/>
        <v>287.08999999999997</v>
      </c>
      <c r="AX6" s="22">
        <f t="shared" si="6"/>
        <v>433.7</v>
      </c>
      <c r="AY6" s="22" t="str">
        <f t="shared" si="6"/>
        <v>-</v>
      </c>
      <c r="AZ6" s="22" t="str">
        <f t="shared" si="6"/>
        <v>-</v>
      </c>
      <c r="BA6" s="22" t="str">
        <f t="shared" si="6"/>
        <v>-</v>
      </c>
      <c r="BB6" s="22">
        <f t="shared" si="6"/>
        <v>94.01</v>
      </c>
      <c r="BC6" s="22">
        <f t="shared" si="6"/>
        <v>111.08</v>
      </c>
      <c r="BD6" s="21" t="str">
        <f>IF(BD7="","",IF(BD7="-","【-】","【"&amp;SUBSTITUTE(TEXT(BD7,"#,##0.00"),"-","△")&amp;"】"))</f>
        <v>【185.62】</v>
      </c>
      <c r="BE6" s="22" t="str">
        <f>IF(BE7="",NA(),BE7)</f>
        <v>-</v>
      </c>
      <c r="BF6" s="22" t="str">
        <f t="shared" ref="BF6:BN6" si="7">IF(BF7="",NA(),BF7)</f>
        <v>-</v>
      </c>
      <c r="BG6" s="22" t="str">
        <f t="shared" si="7"/>
        <v>-</v>
      </c>
      <c r="BH6" s="22">
        <f t="shared" si="7"/>
        <v>532.04999999999995</v>
      </c>
      <c r="BI6" s="22">
        <f t="shared" si="7"/>
        <v>466.2</v>
      </c>
      <c r="BJ6" s="22" t="str">
        <f t="shared" si="7"/>
        <v>-</v>
      </c>
      <c r="BK6" s="22" t="str">
        <f t="shared" si="7"/>
        <v>-</v>
      </c>
      <c r="BL6" s="22" t="str">
        <f t="shared" si="7"/>
        <v>-</v>
      </c>
      <c r="BM6" s="22">
        <f t="shared" si="7"/>
        <v>1421.84</v>
      </c>
      <c r="BN6" s="22">
        <f t="shared" si="7"/>
        <v>1596.62</v>
      </c>
      <c r="BO6" s="21" t="str">
        <f>IF(BO7="","",IF(BO7="-","【-】","【"&amp;SUBSTITUTE(TEXT(BO7,"#,##0.00"),"-","△")&amp;"】"))</f>
        <v>【1,125.39】</v>
      </c>
      <c r="BP6" s="22" t="str">
        <f>IF(BP7="",NA(),BP7)</f>
        <v>-</v>
      </c>
      <c r="BQ6" s="22" t="str">
        <f t="shared" ref="BQ6:BY6" si="8">IF(BQ7="",NA(),BQ7)</f>
        <v>-</v>
      </c>
      <c r="BR6" s="22" t="str">
        <f t="shared" si="8"/>
        <v>-</v>
      </c>
      <c r="BS6" s="22">
        <f t="shared" si="8"/>
        <v>40.380000000000003</v>
      </c>
      <c r="BT6" s="22">
        <f t="shared" si="8"/>
        <v>31.54</v>
      </c>
      <c r="BU6" s="22" t="str">
        <f t="shared" si="8"/>
        <v>-</v>
      </c>
      <c r="BV6" s="22" t="str">
        <f t="shared" si="8"/>
        <v>-</v>
      </c>
      <c r="BW6" s="22" t="str">
        <f t="shared" si="8"/>
        <v>-</v>
      </c>
      <c r="BX6" s="22">
        <f t="shared" si="8"/>
        <v>35.72</v>
      </c>
      <c r="BY6" s="22">
        <f t="shared" si="8"/>
        <v>33.659999999999997</v>
      </c>
      <c r="BZ6" s="21" t="str">
        <f>IF(BZ7="","",IF(BZ7="-","【-】","【"&amp;SUBSTITUTE(TEXT(BZ7,"#,##0.00"),"-","△")&amp;"】"))</f>
        <v>【60.84】</v>
      </c>
      <c r="CA6" s="22" t="str">
        <f>IF(CA7="",NA(),CA7)</f>
        <v>-</v>
      </c>
      <c r="CB6" s="22" t="str">
        <f t="shared" ref="CB6:CJ6" si="9">IF(CB7="",NA(),CB7)</f>
        <v>-</v>
      </c>
      <c r="CC6" s="22" t="str">
        <f t="shared" si="9"/>
        <v>-</v>
      </c>
      <c r="CD6" s="22">
        <f t="shared" si="9"/>
        <v>130.16</v>
      </c>
      <c r="CE6" s="22">
        <f t="shared" si="9"/>
        <v>168.7</v>
      </c>
      <c r="CF6" s="22" t="str">
        <f t="shared" si="9"/>
        <v>-</v>
      </c>
      <c r="CG6" s="22" t="str">
        <f t="shared" si="9"/>
        <v>-</v>
      </c>
      <c r="CH6" s="22" t="str">
        <f t="shared" si="9"/>
        <v>-</v>
      </c>
      <c r="CI6" s="22">
        <f t="shared" si="9"/>
        <v>471.3</v>
      </c>
      <c r="CJ6" s="22">
        <f t="shared" si="9"/>
        <v>506.68</v>
      </c>
      <c r="CK6" s="21" t="str">
        <f>IF(CK7="","",IF(CK7="-","【-】","【"&amp;SUBSTITUTE(TEXT(CK7,"#,##0.00"),"-","△")&amp;"】"))</f>
        <v>【272.95】</v>
      </c>
      <c r="CL6" s="22" t="str">
        <f>IF(CL7="",NA(),CL7)</f>
        <v>-</v>
      </c>
      <c r="CM6" s="22" t="str">
        <f t="shared" ref="CM6:CU6" si="10">IF(CM7="",NA(),CM7)</f>
        <v>-</v>
      </c>
      <c r="CN6" s="22" t="str">
        <f t="shared" si="10"/>
        <v>-</v>
      </c>
      <c r="CO6" s="22">
        <f t="shared" si="10"/>
        <v>53.61</v>
      </c>
      <c r="CP6" s="22">
        <f t="shared" si="10"/>
        <v>53.76</v>
      </c>
      <c r="CQ6" s="22" t="str">
        <f t="shared" si="10"/>
        <v>-</v>
      </c>
      <c r="CR6" s="22" t="str">
        <f t="shared" si="10"/>
        <v>-</v>
      </c>
      <c r="CS6" s="22" t="str">
        <f t="shared" si="10"/>
        <v>-</v>
      </c>
      <c r="CT6" s="22">
        <f t="shared" si="10"/>
        <v>51.52</v>
      </c>
      <c r="CU6" s="22">
        <f t="shared" si="10"/>
        <v>48.75</v>
      </c>
      <c r="CV6" s="21" t="str">
        <f>IF(CV7="","",IF(CV7="-","【-】","【"&amp;SUBSTITUTE(TEXT(CV7,"#,##0.00"),"-","△")&amp;"】"))</f>
        <v>【51.15】</v>
      </c>
      <c r="CW6" s="22" t="str">
        <f>IF(CW7="",NA(),CW7)</f>
        <v>-</v>
      </c>
      <c r="CX6" s="22" t="str">
        <f t="shared" ref="CX6:DF6" si="11">IF(CX7="",NA(),CX7)</f>
        <v>-</v>
      </c>
      <c r="CY6" s="22" t="str">
        <f t="shared" si="11"/>
        <v>-</v>
      </c>
      <c r="CZ6" s="22">
        <f t="shared" si="11"/>
        <v>92</v>
      </c>
      <c r="DA6" s="22">
        <f t="shared" si="11"/>
        <v>92</v>
      </c>
      <c r="DB6" s="22" t="str">
        <f t="shared" si="11"/>
        <v>-</v>
      </c>
      <c r="DC6" s="22" t="str">
        <f t="shared" si="11"/>
        <v>-</v>
      </c>
      <c r="DD6" s="22" t="str">
        <f t="shared" si="11"/>
        <v>-</v>
      </c>
      <c r="DE6" s="22">
        <f t="shared" si="11"/>
        <v>61.29</v>
      </c>
      <c r="DF6" s="22">
        <f t="shared" si="11"/>
        <v>60.88</v>
      </c>
      <c r="DG6" s="21" t="str">
        <f>IF(DG7="","",IF(DG7="-","【-】","【"&amp;SUBSTITUTE(TEXT(DG7,"#,##0.00"),"-","△")&amp;"】"))</f>
        <v>【74.54】</v>
      </c>
      <c r="DH6" s="22" t="str">
        <f>IF(DH7="",NA(),DH7)</f>
        <v>-</v>
      </c>
      <c r="DI6" s="22" t="str">
        <f t="shared" ref="DI6:DQ6" si="12">IF(DI7="",NA(),DI7)</f>
        <v>-</v>
      </c>
      <c r="DJ6" s="22" t="str">
        <f t="shared" si="12"/>
        <v>-</v>
      </c>
      <c r="DK6" s="22">
        <f t="shared" si="12"/>
        <v>5.48</v>
      </c>
      <c r="DL6" s="22">
        <f t="shared" si="12"/>
        <v>10.99</v>
      </c>
      <c r="DM6" s="22" t="str">
        <f t="shared" si="12"/>
        <v>-</v>
      </c>
      <c r="DN6" s="22" t="str">
        <f t="shared" si="12"/>
        <v>-</v>
      </c>
      <c r="DO6" s="22" t="str">
        <f t="shared" si="12"/>
        <v>-</v>
      </c>
      <c r="DP6" s="22">
        <f t="shared" si="12"/>
        <v>24.16</v>
      </c>
      <c r="DQ6" s="22">
        <f t="shared" si="12"/>
        <v>29.81</v>
      </c>
      <c r="DR6" s="21" t="str">
        <f>IF(DR7="","",IF(DR7="-","【-】","【"&amp;SUBSTITUTE(TEXT(DR7,"#,##0.00"),"-","△")&amp;"】"))</f>
        <v>【35.99】</v>
      </c>
      <c r="DS6" s="22" t="str">
        <f>IF(DS7="",NA(),DS7)</f>
        <v>-</v>
      </c>
      <c r="DT6" s="22" t="str">
        <f t="shared" ref="DT6:EB6" si="13">IF(DT7="",NA(),DT7)</f>
        <v>-</v>
      </c>
      <c r="DU6" s="22" t="str">
        <f t="shared" si="13"/>
        <v>-</v>
      </c>
      <c r="DV6" s="21">
        <f t="shared" si="13"/>
        <v>0</v>
      </c>
      <c r="DW6" s="21">
        <f t="shared" si="13"/>
        <v>0</v>
      </c>
      <c r="DX6" s="22" t="str">
        <f t="shared" si="13"/>
        <v>-</v>
      </c>
      <c r="DY6" s="22" t="str">
        <f t="shared" si="13"/>
        <v>-</v>
      </c>
      <c r="DZ6" s="22" t="str">
        <f t="shared" si="13"/>
        <v>-</v>
      </c>
      <c r="EA6" s="22">
        <f t="shared" si="13"/>
        <v>18.829999999999998</v>
      </c>
      <c r="EB6" s="22">
        <f t="shared" si="13"/>
        <v>18.05</v>
      </c>
      <c r="EC6" s="21" t="str">
        <f>IF(EC7="","",IF(EC7="-","【-】","【"&amp;SUBSTITUTE(TEXT(EC7,"#,##0.00"),"-","△")&amp;"】"))</f>
        <v>【17.28】</v>
      </c>
      <c r="ED6" s="22" t="str">
        <f>IF(ED7="",NA(),ED7)</f>
        <v>-</v>
      </c>
      <c r="EE6" s="22" t="str">
        <f t="shared" ref="EE6:EM6" si="14">IF(EE7="",NA(),EE7)</f>
        <v>-</v>
      </c>
      <c r="EF6" s="22" t="str">
        <f t="shared" si="14"/>
        <v>-</v>
      </c>
      <c r="EG6" s="21">
        <f t="shared" si="14"/>
        <v>0</v>
      </c>
      <c r="EH6" s="21">
        <f t="shared" si="14"/>
        <v>0</v>
      </c>
      <c r="EI6" s="22" t="str">
        <f t="shared" si="14"/>
        <v>-</v>
      </c>
      <c r="EJ6" s="22" t="str">
        <f t="shared" si="14"/>
        <v>-</v>
      </c>
      <c r="EK6" s="22" t="str">
        <f t="shared" si="14"/>
        <v>-</v>
      </c>
      <c r="EL6" s="22">
        <f t="shared" si="14"/>
        <v>0.96</v>
      </c>
      <c r="EM6" s="22">
        <f t="shared" si="14"/>
        <v>0.37</v>
      </c>
      <c r="EN6" s="21" t="str">
        <f>IF(EN7="","",IF(EN7="-","【-】","【"&amp;SUBSTITUTE(TEXT(EN7,"#,##0.00"),"-","△")&amp;"】"))</f>
        <v>【0.32】</v>
      </c>
    </row>
    <row r="7" spans="1:144" s="23" customFormat="1" x14ac:dyDescent="0.2">
      <c r="A7" s="15"/>
      <c r="B7" s="24">
        <v>2021</v>
      </c>
      <c r="C7" s="24">
        <v>192112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93.17</v>
      </c>
      <c r="P7" s="25">
        <v>0.5</v>
      </c>
      <c r="Q7" s="25">
        <v>746</v>
      </c>
      <c r="R7" s="25">
        <v>68264</v>
      </c>
      <c r="S7" s="25">
        <v>201.92</v>
      </c>
      <c r="T7" s="25">
        <v>338.07</v>
      </c>
      <c r="U7" s="25">
        <v>337</v>
      </c>
      <c r="V7" s="25">
        <v>5.0199999999999996</v>
      </c>
      <c r="W7" s="25">
        <v>67.13</v>
      </c>
      <c r="X7" s="25" t="s">
        <v>99</v>
      </c>
      <c r="Y7" s="25" t="s">
        <v>99</v>
      </c>
      <c r="Z7" s="25" t="s">
        <v>99</v>
      </c>
      <c r="AA7" s="25">
        <v>128.54</v>
      </c>
      <c r="AB7" s="25">
        <v>113.39</v>
      </c>
      <c r="AC7" s="25" t="s">
        <v>99</v>
      </c>
      <c r="AD7" s="25" t="s">
        <v>99</v>
      </c>
      <c r="AE7" s="25" t="s">
        <v>99</v>
      </c>
      <c r="AF7" s="25">
        <v>97.61</v>
      </c>
      <c r="AG7" s="25">
        <v>98.78</v>
      </c>
      <c r="AH7" s="25">
        <v>105.46</v>
      </c>
      <c r="AI7" s="25" t="s">
        <v>99</v>
      </c>
      <c r="AJ7" s="25" t="s">
        <v>99</v>
      </c>
      <c r="AK7" s="25" t="s">
        <v>99</v>
      </c>
      <c r="AL7" s="25">
        <v>0</v>
      </c>
      <c r="AM7" s="25">
        <v>0</v>
      </c>
      <c r="AN7" s="25" t="s">
        <v>99</v>
      </c>
      <c r="AO7" s="25" t="s">
        <v>99</v>
      </c>
      <c r="AP7" s="25" t="s">
        <v>99</v>
      </c>
      <c r="AQ7" s="25">
        <v>143.65</v>
      </c>
      <c r="AR7" s="25">
        <v>155.82</v>
      </c>
      <c r="AS7" s="25">
        <v>28.96</v>
      </c>
      <c r="AT7" s="25" t="s">
        <v>99</v>
      </c>
      <c r="AU7" s="25" t="s">
        <v>99</v>
      </c>
      <c r="AV7" s="25" t="s">
        <v>99</v>
      </c>
      <c r="AW7" s="25">
        <v>287.08999999999997</v>
      </c>
      <c r="AX7" s="25">
        <v>433.7</v>
      </c>
      <c r="AY7" s="25" t="s">
        <v>99</v>
      </c>
      <c r="AZ7" s="25" t="s">
        <v>99</v>
      </c>
      <c r="BA7" s="25" t="s">
        <v>99</v>
      </c>
      <c r="BB7" s="25">
        <v>94.01</v>
      </c>
      <c r="BC7" s="25">
        <v>111.08</v>
      </c>
      <c r="BD7" s="25">
        <v>185.62</v>
      </c>
      <c r="BE7" s="25" t="s">
        <v>99</v>
      </c>
      <c r="BF7" s="25" t="s">
        <v>99</v>
      </c>
      <c r="BG7" s="25" t="s">
        <v>99</v>
      </c>
      <c r="BH7" s="25">
        <v>532.04999999999995</v>
      </c>
      <c r="BI7" s="25">
        <v>466.2</v>
      </c>
      <c r="BJ7" s="25" t="s">
        <v>99</v>
      </c>
      <c r="BK7" s="25" t="s">
        <v>99</v>
      </c>
      <c r="BL7" s="25" t="s">
        <v>99</v>
      </c>
      <c r="BM7" s="25">
        <v>1421.84</v>
      </c>
      <c r="BN7" s="25">
        <v>1596.62</v>
      </c>
      <c r="BO7" s="25">
        <v>1125.3900000000001</v>
      </c>
      <c r="BP7" s="25" t="s">
        <v>99</v>
      </c>
      <c r="BQ7" s="25" t="s">
        <v>99</v>
      </c>
      <c r="BR7" s="25" t="s">
        <v>99</v>
      </c>
      <c r="BS7" s="25">
        <v>40.380000000000003</v>
      </c>
      <c r="BT7" s="25">
        <v>31.54</v>
      </c>
      <c r="BU7" s="25" t="s">
        <v>99</v>
      </c>
      <c r="BV7" s="25" t="s">
        <v>99</v>
      </c>
      <c r="BW7" s="25" t="s">
        <v>99</v>
      </c>
      <c r="BX7" s="25">
        <v>35.72</v>
      </c>
      <c r="BY7" s="25">
        <v>33.659999999999997</v>
      </c>
      <c r="BZ7" s="25">
        <v>60.84</v>
      </c>
      <c r="CA7" s="25" t="s">
        <v>99</v>
      </c>
      <c r="CB7" s="25" t="s">
        <v>99</v>
      </c>
      <c r="CC7" s="25" t="s">
        <v>99</v>
      </c>
      <c r="CD7" s="25">
        <v>130.16</v>
      </c>
      <c r="CE7" s="25">
        <v>168.7</v>
      </c>
      <c r="CF7" s="25" t="s">
        <v>99</v>
      </c>
      <c r="CG7" s="25" t="s">
        <v>99</v>
      </c>
      <c r="CH7" s="25" t="s">
        <v>99</v>
      </c>
      <c r="CI7" s="25">
        <v>471.3</v>
      </c>
      <c r="CJ7" s="25">
        <v>506.68</v>
      </c>
      <c r="CK7" s="25">
        <v>272.95</v>
      </c>
      <c r="CL7" s="25" t="s">
        <v>99</v>
      </c>
      <c r="CM7" s="25" t="s">
        <v>99</v>
      </c>
      <c r="CN7" s="25" t="s">
        <v>99</v>
      </c>
      <c r="CO7" s="25">
        <v>53.61</v>
      </c>
      <c r="CP7" s="25">
        <v>53.76</v>
      </c>
      <c r="CQ7" s="25" t="s">
        <v>99</v>
      </c>
      <c r="CR7" s="25" t="s">
        <v>99</v>
      </c>
      <c r="CS7" s="25" t="s">
        <v>99</v>
      </c>
      <c r="CT7" s="25">
        <v>51.52</v>
      </c>
      <c r="CU7" s="25">
        <v>48.75</v>
      </c>
      <c r="CV7" s="25">
        <v>51.15</v>
      </c>
      <c r="CW7" s="25" t="s">
        <v>99</v>
      </c>
      <c r="CX7" s="25" t="s">
        <v>99</v>
      </c>
      <c r="CY7" s="25" t="s">
        <v>99</v>
      </c>
      <c r="CZ7" s="25">
        <v>92</v>
      </c>
      <c r="DA7" s="25">
        <v>92</v>
      </c>
      <c r="DB7" s="25" t="s">
        <v>99</v>
      </c>
      <c r="DC7" s="25" t="s">
        <v>99</v>
      </c>
      <c r="DD7" s="25" t="s">
        <v>99</v>
      </c>
      <c r="DE7" s="25">
        <v>61.29</v>
      </c>
      <c r="DF7" s="25">
        <v>60.88</v>
      </c>
      <c r="DG7" s="25">
        <v>74.540000000000006</v>
      </c>
      <c r="DH7" s="25" t="s">
        <v>99</v>
      </c>
      <c r="DI7" s="25" t="s">
        <v>99</v>
      </c>
      <c r="DJ7" s="25" t="s">
        <v>99</v>
      </c>
      <c r="DK7" s="25">
        <v>5.48</v>
      </c>
      <c r="DL7" s="25">
        <v>10.99</v>
      </c>
      <c r="DM7" s="25" t="s">
        <v>99</v>
      </c>
      <c r="DN7" s="25" t="s">
        <v>99</v>
      </c>
      <c r="DO7" s="25" t="s">
        <v>99</v>
      </c>
      <c r="DP7" s="25">
        <v>24.16</v>
      </c>
      <c r="DQ7" s="25">
        <v>29.81</v>
      </c>
      <c r="DR7" s="25">
        <v>35.99</v>
      </c>
      <c r="DS7" s="25" t="s">
        <v>99</v>
      </c>
      <c r="DT7" s="25" t="s">
        <v>99</v>
      </c>
      <c r="DU7" s="25" t="s">
        <v>99</v>
      </c>
      <c r="DV7" s="25">
        <v>0</v>
      </c>
      <c r="DW7" s="25">
        <v>0</v>
      </c>
      <c r="DX7" s="25" t="s">
        <v>99</v>
      </c>
      <c r="DY7" s="25" t="s">
        <v>99</v>
      </c>
      <c r="DZ7" s="25" t="s">
        <v>99</v>
      </c>
      <c r="EA7" s="25">
        <v>18.829999999999998</v>
      </c>
      <c r="EB7" s="25">
        <v>18.05</v>
      </c>
      <c r="EC7" s="25">
        <v>17.28</v>
      </c>
      <c r="ED7" s="25" t="s">
        <v>99</v>
      </c>
      <c r="EE7" s="25" t="s">
        <v>99</v>
      </c>
      <c r="EF7" s="25" t="s">
        <v>99</v>
      </c>
      <c r="EG7" s="25">
        <v>0</v>
      </c>
      <c r="EH7" s="25">
        <v>0</v>
      </c>
      <c r="EI7" s="25" t="s">
        <v>99</v>
      </c>
      <c r="EJ7" s="25" t="s">
        <v>99</v>
      </c>
      <c r="EK7" s="25" t="s">
        <v>99</v>
      </c>
      <c r="EL7" s="25">
        <v>0.96</v>
      </c>
      <c r="EM7" s="25">
        <v>0.37</v>
      </c>
      <c r="EN7" s="25">
        <v>0.32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2023-01-26T07:26:10Z</cp:lastPrinted>
  <dcterms:created xsi:type="dcterms:W3CDTF">2022-12-01T00:58:09Z</dcterms:created>
  <dcterms:modified xsi:type="dcterms:W3CDTF">2023-02-13T09:21:31Z</dcterms:modified>
  <cp:category/>
</cp:coreProperties>
</file>