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4決算統計（公営企業）\13★経営比較分析表★\02_作成\03市町村等→山梨県\03堀内（水道・病院）\01法適用\01上水道\10笛吹市\"/>
    </mc:Choice>
  </mc:AlternateContent>
  <workbookProtection workbookAlgorithmName="SHA-512" workbookHashValue="wBQDTGA8bKMIOULZpx6EKO9VpZwFOhpTCVBXVfL2KobNWsm95ND0iwgjn3QzCfBuCcgqEczvE99laTEp9Rn3dA==" workbookSaltValue="E10jXDhvC29/NBoOWyUPbw==" workbookSpinCount="100000" lockStructure="1"/>
  <bookViews>
    <workbookView xWindow="0" yWindow="0" windowWidth="30720" windowHeight="12696"/>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<sst xmlns="http://schemas.openxmlformats.org/spreadsheetml/2006/main" count="228" uniqueCount="113">
  <si>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</si>
  <si>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</si>
  <si>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</si>
  <si>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</si>
  <si>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</si>
  <si>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</si>
  <si>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</si>
  <si>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</si>
  <si>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</si>
  <si>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</si>
  <si>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</si>
  <si>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</si>
  <si>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</si>
  <si>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</si>
  <si>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</si>
  <si>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</si>
  <si>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</si>
  <si>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</si>
  <si>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</si>
  <si>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</si>
  <si>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</si>
  <si>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</si>
  <si>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</si>
  <si>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</si>
  <si>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</si>
  <si>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</si>
  <si>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</si>
  <si>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</si>
  <si>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</si>
  <si>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</si>
  <si>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</si>
  <si>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</si>
  <si>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</si>
  <si>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</si>
  <si>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</si>
  <si>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</si>
  <si>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</si>
  <si>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</si>
  <si>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</si>
  <si>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</si>
  <si>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</si>
  <si>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</si>
  <si>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</si>
  <si>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</si>
  <si>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</si>
  <si>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</si>
  <si>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</si>
  <si>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</si>
  <si>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</si>
  <si>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</si>
  <si>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</si>
  <si>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</si>
  <si>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</si>
  <si>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</si>
  <si>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</si>
  <si>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</si>
  <si>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</si>
  <si>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</si>
  <si>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</si>
  <si>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</si>
  <si>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</si>
  <si>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</si>
  <si>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</si>
  <si>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</si>
  <si>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</si>
  <si>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</si>
  <si>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</si>
  <si>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</si>
  <si>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</si>
  <si>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</si>
  <si>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</si>
  <si>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</si>
  <si>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</si>
  <si>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</si>
  <si>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</si>
  <si>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</si>
  <si>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</si>
  <si>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</si>
  <si>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</si>
  <si>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</si>
  <si>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</si>
  <si>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</si>
  <si>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</si>
  <si>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</si>
  <si>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</si>
  <si>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</si>
  <si>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</si>
  <si>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</si>
  <si>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</si>
  <si>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</si>
  <si>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</si>
  <si>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</si>
  <si>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</si>
  <si>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笛吹市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</si>
  <si>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</si>
  <si>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</si>
  <si>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</si>
  <si>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</si>
  <si>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</si>
  <si>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</si>
  <si>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</si>
  <si>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</si>
  <si>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</si>
  <si>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</si>
  <si>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</si>
  <si>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</si>
  <si>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</si>
  <si>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</si>
  <si>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</si>
  <si>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</si>
  <si>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経営損益が安定していない状況だが、合併後の料金統一から７年間、料金の改定が行われなかったことが第一の要因であると思われる。
　これを踏まえ、平成30年度に24.7％の料金改定を行い、また、令和４年度にも、再度料金改定を行う予定であったが、コロナ禍で市民生活にも影響が出ていることから、見送ることとなった。経営健全化に向けて動き出したものの、すぐには改善が難しくなっている状況である。
　また、料金改定だけではなく、平成29年度より料金徴収業務については民間委託を導入しており、将来的に給水人口の減少等も予想されることから、今後も民間企業を活用した合理化や、広域化の検討を鋭意進めていく。　　　　　　　　　　　　　　　　　　　　　　　　　　　　　　　　</t>
    <rPh sb="57" eb="58">
      <t>オモ</t>
    </rPh>
    <rPh sb="67" eb="68">
      <t>フ</t>
    </rPh>
    <rPh sb="71" eb="73">
      <t>ヘイセイ</t>
    </rPh>
    <rPh sb="75" eb="76">
      <t>ネン</t>
    </rPh>
    <rPh sb="76" eb="77">
      <t>ド</t>
    </rPh>
    <rPh sb="84" eb="86">
      <t>リョウキン</t>
    </rPh>
    <rPh sb="86" eb="88">
      <t>カイテイ</t>
    </rPh>
    <rPh sb="89" eb="90">
      <t>オコナ</t>
    </rPh>
    <rPh sb="95" eb="97">
      <t>レイワ</t>
    </rPh>
    <rPh sb="98" eb="100">
      <t>ネンド</t>
    </rPh>
    <rPh sb="103" eb="105">
      <t>サイド</t>
    </rPh>
    <rPh sb="105" eb="107">
      <t>リョウキン</t>
    </rPh>
    <rPh sb="107" eb="109">
      <t>カイテイ</t>
    </rPh>
    <rPh sb="110" eb="111">
      <t>オコナ</t>
    </rPh>
    <rPh sb="112" eb="114">
      <t>ヨテイ</t>
    </rPh>
    <rPh sb="123" eb="124">
      <t>カ</t>
    </rPh>
    <rPh sb="125" eb="127">
      <t>シミン</t>
    </rPh>
    <rPh sb="127" eb="129">
      <t>セイカツ</t>
    </rPh>
    <rPh sb="131" eb="133">
      <t>エイキョウ</t>
    </rPh>
    <rPh sb="134" eb="135">
      <t>デ</t>
    </rPh>
    <rPh sb="143" eb="145">
      <t>ミオク</t>
    </rPh>
    <rPh sb="153" eb="155">
      <t>ケイエイ</t>
    </rPh>
    <rPh sb="155" eb="158">
      <t>ケンゼンカ</t>
    </rPh>
    <rPh sb="159" eb="160">
      <t>ム</t>
    </rPh>
    <rPh sb="162" eb="163">
      <t>ウゴ</t>
    </rPh>
    <rPh sb="164" eb="165">
      <t>ダ</t>
    </rPh>
    <rPh sb="175" eb="177">
      <t>カイゼン</t>
    </rPh>
    <rPh sb="178" eb="179">
      <t>ムズカ</t>
    </rPh>
    <rPh sb="186" eb="188">
      <t>ジョウキョウ</t>
    </rPh>
    <rPh sb="197" eb="199">
      <t>リョウキン</t>
    </rPh>
    <rPh sb="199" eb="201">
      <t>カイテイ</t>
    </rPh>
    <rPh sb="208" eb="210">
      <t>ヘイセイ</t>
    </rPh>
    <rPh sb="212" eb="214">
      <t>ネンド</t>
    </rPh>
    <rPh sb="216" eb="218">
      <t>リョウキン</t>
    </rPh>
    <rPh sb="218" eb="220">
      <t>チョウシュウ</t>
    </rPh>
    <rPh sb="220" eb="222">
      <t>ギョウム</t>
    </rPh>
    <rPh sb="227" eb="229">
      <t>ミンカン</t>
    </rPh>
    <rPh sb="229" eb="231">
      <t>イタク</t>
    </rPh>
    <rPh sb="232" eb="234">
      <t>ドウニュウ</t>
    </rPh>
    <rPh sb="239" eb="241">
      <t>ショウライ</t>
    </rPh>
    <rPh sb="241" eb="242">
      <t>テキ</t>
    </rPh>
    <rPh sb="243" eb="245">
      <t>キュウスイ</t>
    </rPh>
    <rPh sb="245" eb="247">
      <t>ジンコウ</t>
    </rPh>
    <rPh sb="248" eb="250">
      <t>ゲンショウ</t>
    </rPh>
    <rPh sb="250" eb="251">
      <t>トウ</t>
    </rPh>
    <rPh sb="252" eb="254">
      <t>ヨソウ</t>
    </rPh>
    <rPh sb="262" eb="264">
      <t>コンゴ</t>
    </rPh>
    <rPh sb="265" eb="267">
      <t>ミンカン</t>
    </rPh>
    <rPh sb="267" eb="269">
      <t>キギョウ</t>
    </rPh>
    <rPh sb="270" eb="272">
      <t>カツヨウ</t>
    </rPh>
    <rPh sb="274" eb="277">
      <t>ゴウリカ</t>
    </rPh>
    <rPh sb="279" eb="282">
      <t>コウイキカ</t>
    </rPh>
    <rPh sb="283" eb="285">
      <t>ケントウ</t>
    </rPh>
    <rPh sb="286" eb="288">
      <t>エイイ</t>
    </rPh>
    <rPh sb="288" eb="289">
      <t>スス</t>
    </rPh>
    <phoneticPr fontId="4"/>
  </si>
  <si>
    <r>
      <t>　①の経</t>
    </r>
    <r>
      <rPr>
        <sz val="11"/>
        <rFont val="ＭＳ ゴシック"/>
        <family val="3"/>
        <charset val="128"/>
      </rPr>
      <t>常</t>
    </r>
    <r>
      <rPr>
        <sz val="11"/>
        <color theme="1"/>
        <rFont val="ＭＳ ゴシック"/>
        <family val="3"/>
        <charset val="128"/>
      </rPr>
      <t>収支比率は、100％を切る年もあるなど、ぎりぎりの運営を行っている表れである。一般会計から補助金収入で補填されており、独立採算の運営が行われていない状況にある。
　②の累積欠損金比率は、過去の消費税申告を見直した結果、消費税が還付となり、それに伴い過去5年分の消費税に係る会計処理を修正したことで、平成30年度は欠損となったが、以降、例年通りとなっている。
　③の流動比率は年々上昇しているが、類似団体よりは、大幅に低くなっている。これは料金収入が、年々減少傾向にあるためであり、現状のままでは健全な経営からますます乖離していく</t>
    </r>
    <r>
      <rPr>
        <sz val="11"/>
        <rFont val="ＭＳ ゴシック"/>
        <family val="3"/>
        <charset val="128"/>
      </rPr>
      <t>恐れがある。</t>
    </r>
    <r>
      <rPr>
        <sz val="11"/>
        <color theme="1"/>
        <rFont val="ＭＳ ゴシック"/>
        <family val="3"/>
        <charset val="128"/>
      </rPr>
      <t xml:space="preserve">
　</t>
    </r>
    <r>
      <rPr>
        <sz val="11"/>
        <rFont val="ＭＳ ゴシック"/>
        <family val="3"/>
        <charset val="128"/>
      </rPr>
      <t>また、施設や配管の新設等により、④</t>
    </r>
    <r>
      <rPr>
        <sz val="11"/>
        <color theme="1"/>
        <rFont val="ＭＳ ゴシック"/>
        <family val="3"/>
        <charset val="128"/>
      </rPr>
      <t>企業債残高対給水収益比率や⑥給水原価は高くなっているが、⑤料金回収率は低いまま推移しており、更なる経営改善に取り組む必要がある
　⑦の施設利用率は、配水量の減少傾向が、当団体では顕著であり、全国平均をやや下回っているため、今後、施設の統廃合・ダウンサイジング等の検討が必要である。
　⑧の有収率については、財源の確保がままならないことから、老朽管の更新や、漏水調査等が思うように進まず、ほぼ横ばいであることから、漏水等の原因を特定し、対策を講じることが必要である。</t>
    </r>
    <rPh sb="5" eb="7">
      <t>シュウシ</t>
    </rPh>
    <rPh sb="7" eb="9">
      <t>ヒリツ</t>
    </rPh>
    <rPh sb="16" eb="17">
      <t>キ</t>
    </rPh>
    <rPh sb="18" eb="19">
      <t>トシ</t>
    </rPh>
    <rPh sb="30" eb="32">
      <t>ウンエイ</t>
    </rPh>
    <rPh sb="33" eb="34">
      <t>オコナ</t>
    </rPh>
    <rPh sb="38" eb="39">
      <t>アラワ</t>
    </rPh>
    <rPh sb="44" eb="46">
      <t>イッパン</t>
    </rPh>
    <rPh sb="46" eb="48">
      <t>カイケイ</t>
    </rPh>
    <rPh sb="50" eb="53">
      <t>ホジョキン</t>
    </rPh>
    <rPh sb="53" eb="55">
      <t>シュウニュウ</t>
    </rPh>
    <rPh sb="56" eb="58">
      <t>ホテン</t>
    </rPh>
    <rPh sb="64" eb="66">
      <t>ドクリツ</t>
    </rPh>
    <rPh sb="66" eb="68">
      <t>サイサン</t>
    </rPh>
    <rPh sb="69" eb="71">
      <t>ウンエイ</t>
    </rPh>
    <rPh sb="72" eb="73">
      <t>オコナ</t>
    </rPh>
    <rPh sb="79" eb="81">
      <t>ジョウキョウ</t>
    </rPh>
    <rPh sb="89" eb="91">
      <t>ルイセキ</t>
    </rPh>
    <rPh sb="91" eb="93">
      <t>ケッソン</t>
    </rPh>
    <rPh sb="93" eb="94">
      <t>キン</t>
    </rPh>
    <rPh sb="94" eb="96">
      <t>ヒリツ</t>
    </rPh>
    <rPh sb="98" eb="100">
      <t>カコ</t>
    </rPh>
    <rPh sb="101" eb="104">
      <t>ショウヒゼイ</t>
    </rPh>
    <rPh sb="104" eb="106">
      <t>シンコク</t>
    </rPh>
    <rPh sb="107" eb="109">
      <t>ミナオ</t>
    </rPh>
    <rPh sb="111" eb="113">
      <t>ケッカ</t>
    </rPh>
    <rPh sb="114" eb="117">
      <t>ショウヒゼイ</t>
    </rPh>
    <rPh sb="118" eb="120">
      <t>カンプ</t>
    </rPh>
    <rPh sb="127" eb="128">
      <t>トモナ</t>
    </rPh>
    <rPh sb="129" eb="131">
      <t>カコ</t>
    </rPh>
    <rPh sb="132" eb="134">
      <t>ネンブン</t>
    </rPh>
    <rPh sb="135" eb="138">
      <t>ショウヒゼイ</t>
    </rPh>
    <rPh sb="139" eb="140">
      <t>カカ</t>
    </rPh>
    <rPh sb="141" eb="143">
      <t>カイケイ</t>
    </rPh>
    <rPh sb="143" eb="145">
      <t>ショリ</t>
    </rPh>
    <rPh sb="146" eb="148">
      <t>シュウセイ</t>
    </rPh>
    <rPh sb="154" eb="156">
      <t>ヘイセイ</t>
    </rPh>
    <rPh sb="158" eb="160">
      <t>ネンド</t>
    </rPh>
    <rPh sb="161" eb="163">
      <t>ケッソン</t>
    </rPh>
    <rPh sb="169" eb="171">
      <t>イコウ</t>
    </rPh>
    <rPh sb="172" eb="174">
      <t>レイネン</t>
    </rPh>
    <rPh sb="174" eb="175">
      <t>ドオ</t>
    </rPh>
    <rPh sb="187" eb="189">
      <t>リュウドウ</t>
    </rPh>
    <rPh sb="189" eb="191">
      <t>ヒリツ</t>
    </rPh>
    <rPh sb="192" eb="194">
      <t>ネンネン</t>
    </rPh>
    <rPh sb="194" eb="196">
      <t>ジョウショウ</t>
    </rPh>
    <rPh sb="202" eb="204">
      <t>ルイジ</t>
    </rPh>
    <rPh sb="204" eb="206">
      <t>ダンタイ</t>
    </rPh>
    <rPh sb="210" eb="212">
      <t>オオハバ</t>
    </rPh>
    <rPh sb="213" eb="214">
      <t>ヒク</t>
    </rPh>
    <rPh sb="230" eb="232">
      <t>ネンネン</t>
    </rPh>
    <rPh sb="245" eb="247">
      <t>ゲンジョウ</t>
    </rPh>
    <rPh sb="252" eb="254">
      <t>ケンゼン</t>
    </rPh>
    <rPh sb="255" eb="257">
      <t>ケイエイ</t>
    </rPh>
    <rPh sb="263" eb="265">
      <t>カイリ</t>
    </rPh>
    <rPh sb="269" eb="270">
      <t>オソ</t>
    </rPh>
    <rPh sb="280" eb="282">
      <t>シセツ</t>
    </rPh>
    <rPh sb="283" eb="285">
      <t>ハイカン</t>
    </rPh>
    <rPh sb="286" eb="288">
      <t>シンセツ</t>
    </rPh>
    <rPh sb="288" eb="289">
      <t>トウ</t>
    </rPh>
    <rPh sb="294" eb="296">
      <t>キギョウ</t>
    </rPh>
    <rPh sb="296" eb="297">
      <t>サイ</t>
    </rPh>
    <rPh sb="297" eb="299">
      <t>ザンダカ</t>
    </rPh>
    <rPh sb="308" eb="310">
      <t>キュウスイ</t>
    </rPh>
    <rPh sb="310" eb="312">
      <t>ゲンカ</t>
    </rPh>
    <rPh sb="313" eb="314">
      <t>タカ</t>
    </rPh>
    <rPh sb="472" eb="474">
      <t>ロウスイ</t>
    </rPh>
    <rPh sb="474" eb="476">
      <t>チョウサ</t>
    </rPh>
    <rPh sb="476" eb="477">
      <t>トウ</t>
    </rPh>
    <rPh sb="500" eb="502">
      <t>ロウスイ</t>
    </rPh>
    <rPh sb="502" eb="503">
      <t>トウ</t>
    </rPh>
    <rPh sb="504" eb="506">
      <t>ゲンイン</t>
    </rPh>
    <rPh sb="507" eb="509">
      <t>トクテイ</t>
    </rPh>
    <rPh sb="511" eb="513">
      <t>タイサク</t>
    </rPh>
    <rPh sb="514" eb="515">
      <t>コウ</t>
    </rPh>
    <rPh sb="520" eb="522">
      <t>ヒツヨウ</t>
    </rPh>
    <phoneticPr fontId="4"/>
  </si>
  <si>
    <t>　①の有形固定資産減価償却率は、類似団体より低くなっている。これは合併特例債を用いた大型の浄水・配水施設や送水管の整備を行ったことによる施設の新設が影響しているものと思われる。今後、管路や施設の更新が必要となるため、更新財源の確保や投資計画の見直しが必要である。
　②の管路経年比率については、低い数値となっているが、水道施設の資産調査がなされていないためである。今後、資産調査を行いながら、更新財源の確保等が必要である。
　③の管路更新率は、年によって増減が激しく、更新工事が計画的に行われていないことを示している。更新財源の確保がままならず、新規の施設と老朽管との二極化が著しくなっているため、長寿命化計画や策定した経営戦略を基に、更新財源の確保や投資計画の見直しを行い、計画的な更新が必要である。</t>
    <rPh sb="3" eb="9">
      <t>ユウケイコテイシサン</t>
    </rPh>
    <rPh sb="9" eb="13">
      <t>ゲンカショウキャク</t>
    </rPh>
    <rPh sb="13" eb="14">
      <t>リツ</t>
    </rPh>
    <rPh sb="16" eb="20">
      <t>ルイジダンタイ</t>
    </rPh>
    <rPh sb="22" eb="23">
      <t>ヒク</t>
    </rPh>
    <rPh sb="33" eb="35">
      <t>ガッペイ</t>
    </rPh>
    <rPh sb="35" eb="38">
      <t>トクレイサイ</t>
    </rPh>
    <rPh sb="39" eb="40">
      <t>モチ</t>
    </rPh>
    <rPh sb="42" eb="44">
      <t>オオガタ</t>
    </rPh>
    <rPh sb="45" eb="47">
      <t>ジョウスイ</t>
    </rPh>
    <rPh sb="48" eb="50">
      <t>ハイスイ</t>
    </rPh>
    <rPh sb="50" eb="52">
      <t>シセツ</t>
    </rPh>
    <rPh sb="53" eb="56">
      <t>ソウスイカン</t>
    </rPh>
    <rPh sb="57" eb="59">
      <t>セイビ</t>
    </rPh>
    <rPh sb="60" eb="61">
      <t>オコナ</t>
    </rPh>
    <rPh sb="68" eb="70">
      <t>シセツ</t>
    </rPh>
    <rPh sb="71" eb="73">
      <t>シンセツ</t>
    </rPh>
    <rPh sb="74" eb="76">
      <t>エイキョウ</t>
    </rPh>
    <rPh sb="83" eb="84">
      <t>オモ</t>
    </rPh>
    <rPh sb="88" eb="90">
      <t>コンゴ</t>
    </rPh>
    <rPh sb="91" eb="93">
      <t>カンロ</t>
    </rPh>
    <rPh sb="94" eb="96">
      <t>シセツ</t>
    </rPh>
    <rPh sb="97" eb="99">
      <t>コウシン</t>
    </rPh>
    <rPh sb="100" eb="102">
      <t>ヒツヨウ</t>
    </rPh>
    <rPh sb="108" eb="110">
      <t>コウシン</t>
    </rPh>
    <rPh sb="110" eb="112">
      <t>ザイゲン</t>
    </rPh>
    <rPh sb="113" eb="115">
      <t>カクホ</t>
    </rPh>
    <rPh sb="116" eb="118">
      <t>トウシ</t>
    </rPh>
    <rPh sb="118" eb="120">
      <t>ケイカク</t>
    </rPh>
    <rPh sb="121" eb="123">
      <t>ミナオ</t>
    </rPh>
    <rPh sb="125" eb="127">
      <t>ヒツヨウ</t>
    </rPh>
    <rPh sb="147" eb="148">
      <t>ヒク</t>
    </rPh>
    <rPh sb="149" eb="151">
      <t>スウチ</t>
    </rPh>
    <rPh sb="182" eb="184">
      <t>コンゴ</t>
    </rPh>
    <rPh sb="185" eb="187">
      <t>シサン</t>
    </rPh>
    <rPh sb="187" eb="189">
      <t>チョウサ</t>
    </rPh>
    <rPh sb="190" eb="191">
      <t>オコナ</t>
    </rPh>
    <rPh sb="196" eb="198">
      <t>コウシン</t>
    </rPh>
    <rPh sb="198" eb="200">
      <t>ザイゲン</t>
    </rPh>
    <rPh sb="201" eb="203">
      <t>カクホ</t>
    </rPh>
    <rPh sb="203" eb="204">
      <t>トウ</t>
    </rPh>
    <rPh sb="205" eb="207">
      <t>ヒツヨウ</t>
    </rPh>
    <rPh sb="215" eb="217">
      <t>カンロ</t>
    </rPh>
    <rPh sb="217" eb="219">
      <t>コウシン</t>
    </rPh>
    <rPh sb="219" eb="220">
      <t>リツ</t>
    </rPh>
    <rPh sb="222" eb="223">
      <t>ネン</t>
    </rPh>
    <rPh sb="227" eb="229">
      <t>ゾウゲン</t>
    </rPh>
    <rPh sb="230" eb="231">
      <t>ハゲ</t>
    </rPh>
    <rPh sb="234" eb="236">
      <t>コウシン</t>
    </rPh>
    <rPh sb="236" eb="238">
      <t>コウジ</t>
    </rPh>
    <rPh sb="239" eb="242">
      <t>ケイカクテキ</t>
    </rPh>
    <rPh sb="243" eb="244">
      <t>オコナ</t>
    </rPh>
    <rPh sb="253" eb="254">
      <t>シメ</t>
    </rPh>
    <rPh sb="259" eb="261">
      <t>コウシン</t>
    </rPh>
    <rPh sb="261" eb="263">
      <t>ザイゲン</t>
    </rPh>
    <rPh sb="264" eb="266">
      <t>カクホ</t>
    </rPh>
    <rPh sb="273" eb="275">
      <t>シンキ</t>
    </rPh>
    <rPh sb="276" eb="278">
      <t>シセツ</t>
    </rPh>
    <rPh sb="279" eb="281">
      <t>ロウキュウ</t>
    </rPh>
    <rPh sb="281" eb="282">
      <t>カン</t>
    </rPh>
    <rPh sb="284" eb="287">
      <t>ニキョクカ</t>
    </rPh>
    <rPh sb="288" eb="289">
      <t>イチジル</t>
    </rPh>
    <rPh sb="306" eb="308">
      <t>サクテイ</t>
    </rPh>
    <rPh sb="315" eb="316">
      <t>モト</t>
    </rPh>
    <rPh sb="335" eb="336">
      <t>オコナ</t>
    </rPh>
    <rPh sb="338" eb="341">
      <t>ケイカクテキ</t>
    </rPh>
    <rPh sb="342" eb="344">
      <t>コウシン</t>
    </rPh>
    <rPh sb="345" eb="34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</si>
</sst>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0.3</c:v>
                </c:pt>
                <c:pt idx="1">
                  <c:v>0.48</c:v>
                </c:pt>
                <c:pt idx="2">
                  <c:v>0.19</c:v>
                </c:pt>
                <c:pt idx="3">
                  <c:v>0.43</c:v>
                </c:pt>
                <c:pt idx="4">
                  <c:v>0.18</c:v>
                </c:pt>
              </c:numCache>
            </c:numRef>
          </c:val>
          <c:extLst>
            <c:ext xmlns:c16="http://schemas.microsoft.com/office/drawing/2014/chart" uri="{C3380CC4-5D6E-409C-BE32-E72D297353CC}">
              <c16:uniqueId val="{00000000-A84E-44EC-B4EC-F1EF15B7F57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A84E-44EC-B4EC-F1EF15B7F57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59.56</c:v>
                </c:pt>
                <c:pt idx="1">
                  <c:v>57.6</c:v>
                </c:pt>
                <c:pt idx="2">
                  <c:v>57.43</c:v>
                </c:pt>
                <c:pt idx="3">
                  <c:v>56.2</c:v>
                </c:pt>
                <c:pt idx="4">
                  <c:v>54.76</c:v>
                </c:pt>
              </c:numCache>
            </c:numRef>
          </c:val>
          <c:extLst>
            <c:ext xmlns:c16="http://schemas.microsoft.com/office/drawing/2014/chart" uri="{C3380CC4-5D6E-409C-BE32-E72D297353CC}">
              <c16:uniqueId val="{00000000-5AE2-48F4-AECD-0B1AE3B04D8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5AE2-48F4-AECD-0B1AE3B04D8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79.739999999999995</c:v>
                </c:pt>
                <c:pt idx="1">
                  <c:v>80.540000000000006</c:v>
                </c:pt>
                <c:pt idx="2">
                  <c:v>78.47</c:v>
                </c:pt>
                <c:pt idx="3">
                  <c:v>80.27</c:v>
                </c:pt>
                <c:pt idx="4">
                  <c:v>81.540000000000006</c:v>
                </c:pt>
              </c:numCache>
            </c:numRef>
          </c:val>
          <c:extLst>
            <c:ext xmlns:c16="http://schemas.microsoft.com/office/drawing/2014/chart" uri="{C3380CC4-5D6E-409C-BE32-E72D297353CC}">
              <c16:uniqueId val="{00000000-6B62-4BAE-94D2-7BCF50CD237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6B62-4BAE-94D2-7BCF50CD237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99.51</c:v>
                </c:pt>
                <c:pt idx="1">
                  <c:v>99.97</c:v>
                </c:pt>
                <c:pt idx="2">
                  <c:v>101.16</c:v>
                </c:pt>
                <c:pt idx="3">
                  <c:v>103.45</c:v>
                </c:pt>
                <c:pt idx="4">
                  <c:v>102.73</c:v>
                </c:pt>
              </c:numCache>
            </c:numRef>
          </c:val>
          <c:extLst>
            <c:ext xmlns:c16="http://schemas.microsoft.com/office/drawing/2014/chart" uri="{C3380CC4-5D6E-409C-BE32-E72D297353CC}">
              <c16:uniqueId val="{00000000-0FAF-4E47-9B5D-00B60FCD379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0FAF-4E47-9B5D-00B60FCD379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37.5</c:v>
                </c:pt>
                <c:pt idx="1">
                  <c:v>39.1</c:v>
                </c:pt>
                <c:pt idx="2">
                  <c:v>40.76</c:v>
                </c:pt>
                <c:pt idx="3">
                  <c:v>42.12</c:v>
                </c:pt>
                <c:pt idx="4">
                  <c:v>43.59</c:v>
                </c:pt>
              </c:numCache>
            </c:numRef>
          </c:val>
          <c:extLst>
            <c:ext xmlns:c16="http://schemas.microsoft.com/office/drawing/2014/chart" uri="{C3380CC4-5D6E-409C-BE32-E72D297353CC}">
              <c16:uniqueId val="{00000000-36BE-4026-84D7-54C8D78B555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36BE-4026-84D7-54C8D78B555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0.24</c:v>
                </c:pt>
                <c:pt idx="1">
                  <c:v>0.2</c:v>
                </c:pt>
                <c:pt idx="2">
                  <c:v>0.2</c:v>
                </c:pt>
                <c:pt idx="3">
                  <c:v>0.8</c:v>
                </c:pt>
                <c:pt idx="4">
                  <c:v>1.81</c:v>
                </c:pt>
              </c:numCache>
            </c:numRef>
          </c:val>
          <c:extLst>
            <c:ext xmlns:c16="http://schemas.microsoft.com/office/drawing/2014/chart" uri="{C3380CC4-5D6E-409C-BE32-E72D297353CC}">
              <c16:uniqueId val="{00000000-5F4B-4C63-858B-3479E1D6C22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5F4B-4C63-858B-3479E1D6C22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formatCode="#,##0.00;&quot;△&quot;#,##0.00">
                  <c:v>0</c:v>
                </c:pt>
                <c:pt idx="1">
                  <c:v>11.04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A09-4C5C-8E8E-B4E0E0F4A86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FA09-4C5C-8E8E-B4E0E0F4A86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131.9</c:v>
                </c:pt>
                <c:pt idx="1">
                  <c:v>148.91999999999999</c:v>
                </c:pt>
                <c:pt idx="2">
                  <c:v>169.07</c:v>
                </c:pt>
                <c:pt idx="3">
                  <c:v>194.45</c:v>
                </c:pt>
                <c:pt idx="4">
                  <c:v>203.2</c:v>
                </c:pt>
              </c:numCache>
            </c:numRef>
          </c:val>
          <c:extLst>
            <c:ext xmlns:c16="http://schemas.microsoft.com/office/drawing/2014/chart" uri="{C3380CC4-5D6E-409C-BE32-E72D297353CC}">
              <c16:uniqueId val="{00000000-724D-4E92-A575-29A5ED412A0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724D-4E92-A575-29A5ED412A0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862.17</c:v>
                </c:pt>
                <c:pt idx="1">
                  <c:v>709.6</c:v>
                </c:pt>
                <c:pt idx="2">
                  <c:v>687.46</c:v>
                </c:pt>
                <c:pt idx="3">
                  <c:v>679.22</c:v>
                </c:pt>
                <c:pt idx="4">
                  <c:v>659.02</c:v>
                </c:pt>
              </c:numCache>
            </c:numRef>
          </c:val>
          <c:extLst>
            <c:ext xmlns:c16="http://schemas.microsoft.com/office/drawing/2014/chart" uri="{C3380CC4-5D6E-409C-BE32-E72D297353CC}">
              <c16:uniqueId val="{00000000-CCF0-4ABF-AFC7-020EAFBAE52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CCF0-4ABF-AFC7-020EAFBAE52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73.459999999999994</c:v>
                </c:pt>
                <c:pt idx="1">
                  <c:v>81.7</c:v>
                </c:pt>
                <c:pt idx="2">
                  <c:v>82.69</c:v>
                </c:pt>
                <c:pt idx="3">
                  <c:v>81</c:v>
                </c:pt>
                <c:pt idx="4">
                  <c:v>81.430000000000007</c:v>
                </c:pt>
              </c:numCache>
            </c:numRef>
          </c:val>
          <c:extLst>
            <c:ext xmlns:c16="http://schemas.microsoft.com/office/drawing/2014/chart" uri="{C3380CC4-5D6E-409C-BE32-E72D297353CC}">
              <c16:uniqueId val="{00000000-9B13-425E-ADD5-F9790F1E311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9B13-425E-ADD5-F9790F1E311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167.87</c:v>
                </c:pt>
                <c:pt idx="1">
                  <c:v>182.32</c:v>
                </c:pt>
                <c:pt idx="2">
                  <c:v>184.96</c:v>
                </c:pt>
                <c:pt idx="3">
                  <c:v>187.16</c:v>
                </c:pt>
                <c:pt idx="4">
                  <c:v>186.34</c:v>
                </c:pt>
              </c:numCache>
            </c:numRef>
          </c:val>
          <c:extLst>
            <c:ext xmlns:c16="http://schemas.microsoft.com/office/drawing/2014/chart" uri="{C3380CC4-5D6E-409C-BE32-E72D297353CC}">
              <c16:uniqueId val="{00000000-80FE-41C4-816D-E9D22DAB767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80FE-41C4-816D-E9D22DAB767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山梨県　笛吹市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66">
        <f>データ!$R$6</f>
        <v>68264</v>
      </c>
      <c r="AM8" s="66"/>
      <c r="AN8" s="66"/>
      <c r="AO8" s="66"/>
      <c r="AP8" s="66"/>
      <c r="AQ8" s="66"/>
      <c r="AR8" s="66"/>
      <c r="AS8" s="66"/>
      <c r="AT8" s="37">
        <f>データ!$S$6</f>
        <v>201.92</v>
      </c>
      <c r="AU8" s="38"/>
      <c r="AV8" s="38"/>
      <c r="AW8" s="38"/>
      <c r="AX8" s="38"/>
      <c r="AY8" s="38"/>
      <c r="AZ8" s="38"/>
      <c r="BA8" s="38"/>
      <c r="BB8" s="55">
        <f>データ!$T$6</f>
        <v>338.07</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61.85</v>
      </c>
      <c r="J10" s="38"/>
      <c r="K10" s="38"/>
      <c r="L10" s="38"/>
      <c r="M10" s="38"/>
      <c r="N10" s="38"/>
      <c r="O10" s="65"/>
      <c r="P10" s="55">
        <f>データ!$P$6</f>
        <v>97.59</v>
      </c>
      <c r="Q10" s="55"/>
      <c r="R10" s="55"/>
      <c r="S10" s="55"/>
      <c r="T10" s="55"/>
      <c r="U10" s="55"/>
      <c r="V10" s="55"/>
      <c r="W10" s="66">
        <f>データ!$Q$6</f>
        <v>2801</v>
      </c>
      <c r="X10" s="66"/>
      <c r="Y10" s="66"/>
      <c r="Z10" s="66"/>
      <c r="AA10" s="66"/>
      <c r="AB10" s="66"/>
      <c r="AC10" s="66"/>
      <c r="AD10" s="2"/>
      <c r="AE10" s="2"/>
      <c r="AF10" s="2"/>
      <c r="AG10" s="2"/>
      <c r="AH10" s="2"/>
      <c r="AI10" s="2"/>
      <c r="AJ10" s="2"/>
      <c r="AK10" s="2"/>
      <c r="AL10" s="66">
        <f>データ!$U$6</f>
        <v>66079</v>
      </c>
      <c r="AM10" s="66"/>
      <c r="AN10" s="66"/>
      <c r="AO10" s="66"/>
      <c r="AP10" s="66"/>
      <c r="AQ10" s="66"/>
      <c r="AR10" s="66"/>
      <c r="AS10" s="66"/>
      <c r="AT10" s="37">
        <f>データ!$V$6</f>
        <v>70.819999999999993</v>
      </c>
      <c r="AU10" s="38"/>
      <c r="AV10" s="38"/>
      <c r="AW10" s="38"/>
      <c r="AX10" s="38"/>
      <c r="AY10" s="38"/>
      <c r="AZ10" s="38"/>
      <c r="BA10" s="38"/>
      <c r="BB10" s="55">
        <f>データ!$W$6</f>
        <v>933.06</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90" t="s">
        <v>112</v>
      </c>
      <c r="BM47" s="91"/>
      <c r="BN47" s="91"/>
      <c r="BO47" s="91"/>
      <c r="BP47" s="91"/>
      <c r="BQ47" s="91"/>
      <c r="BR47" s="91"/>
      <c r="BS47" s="91"/>
      <c r="BT47" s="91"/>
      <c r="BU47" s="91"/>
      <c r="BV47" s="91"/>
      <c r="BW47" s="91"/>
      <c r="BX47" s="91"/>
      <c r="BY47" s="91"/>
      <c r="BZ47" s="9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90"/>
      <c r="BM48" s="91"/>
      <c r="BN48" s="91"/>
      <c r="BO48" s="91"/>
      <c r="BP48" s="91"/>
      <c r="BQ48" s="91"/>
      <c r="BR48" s="91"/>
      <c r="BS48" s="91"/>
      <c r="BT48" s="91"/>
      <c r="BU48" s="91"/>
      <c r="BV48" s="91"/>
      <c r="BW48" s="91"/>
      <c r="BX48" s="91"/>
      <c r="BY48" s="91"/>
      <c r="BZ48" s="9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90"/>
      <c r="BM49" s="91"/>
      <c r="BN49" s="91"/>
      <c r="BO49" s="91"/>
      <c r="BP49" s="91"/>
      <c r="BQ49" s="91"/>
      <c r="BR49" s="91"/>
      <c r="BS49" s="91"/>
      <c r="BT49" s="91"/>
      <c r="BU49" s="91"/>
      <c r="BV49" s="91"/>
      <c r="BW49" s="91"/>
      <c r="BX49" s="91"/>
      <c r="BY49" s="91"/>
      <c r="BZ49" s="9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90"/>
      <c r="BM50" s="91"/>
      <c r="BN50" s="91"/>
      <c r="BO50" s="91"/>
      <c r="BP50" s="91"/>
      <c r="BQ50" s="91"/>
      <c r="BR50" s="91"/>
      <c r="BS50" s="91"/>
      <c r="BT50" s="91"/>
      <c r="BU50" s="91"/>
      <c r="BV50" s="91"/>
      <c r="BW50" s="91"/>
      <c r="BX50" s="91"/>
      <c r="BY50" s="91"/>
      <c r="BZ50" s="9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90"/>
      <c r="BM51" s="91"/>
      <c r="BN51" s="91"/>
      <c r="BO51" s="91"/>
      <c r="BP51" s="91"/>
      <c r="BQ51" s="91"/>
      <c r="BR51" s="91"/>
      <c r="BS51" s="91"/>
      <c r="BT51" s="91"/>
      <c r="BU51" s="91"/>
      <c r="BV51" s="91"/>
      <c r="BW51" s="91"/>
      <c r="BX51" s="91"/>
      <c r="BY51" s="91"/>
      <c r="BZ51" s="9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90"/>
      <c r="BM52" s="91"/>
      <c r="BN52" s="91"/>
      <c r="BO52" s="91"/>
      <c r="BP52" s="91"/>
      <c r="BQ52" s="91"/>
      <c r="BR52" s="91"/>
      <c r="BS52" s="91"/>
      <c r="BT52" s="91"/>
      <c r="BU52" s="91"/>
      <c r="BV52" s="91"/>
      <c r="BW52" s="91"/>
      <c r="BX52" s="91"/>
      <c r="BY52" s="91"/>
      <c r="BZ52" s="9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90"/>
      <c r="BM53" s="91"/>
      <c r="BN53" s="91"/>
      <c r="BO53" s="91"/>
      <c r="BP53" s="91"/>
      <c r="BQ53" s="91"/>
      <c r="BR53" s="91"/>
      <c r="BS53" s="91"/>
      <c r="BT53" s="91"/>
      <c r="BU53" s="91"/>
      <c r="BV53" s="91"/>
      <c r="BW53" s="91"/>
      <c r="BX53" s="91"/>
      <c r="BY53" s="91"/>
      <c r="BZ53" s="9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90"/>
      <c r="BM54" s="91"/>
      <c r="BN54" s="91"/>
      <c r="BO54" s="91"/>
      <c r="BP54" s="91"/>
      <c r="BQ54" s="91"/>
      <c r="BR54" s="91"/>
      <c r="BS54" s="91"/>
      <c r="BT54" s="91"/>
      <c r="BU54" s="91"/>
      <c r="BV54" s="91"/>
      <c r="BW54" s="91"/>
      <c r="BX54" s="91"/>
      <c r="BY54" s="91"/>
      <c r="BZ54" s="9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90"/>
      <c r="BM55" s="91"/>
      <c r="BN55" s="91"/>
      <c r="BO55" s="91"/>
      <c r="BP55" s="91"/>
      <c r="BQ55" s="91"/>
      <c r="BR55" s="91"/>
      <c r="BS55" s="91"/>
      <c r="BT55" s="91"/>
      <c r="BU55" s="91"/>
      <c r="BV55" s="91"/>
      <c r="BW55" s="91"/>
      <c r="BX55" s="91"/>
      <c r="BY55" s="91"/>
      <c r="BZ55" s="9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90"/>
      <c r="BM56" s="91"/>
      <c r="BN56" s="91"/>
      <c r="BO56" s="91"/>
      <c r="BP56" s="91"/>
      <c r="BQ56" s="91"/>
      <c r="BR56" s="91"/>
      <c r="BS56" s="91"/>
      <c r="BT56" s="91"/>
      <c r="BU56" s="91"/>
      <c r="BV56" s="91"/>
      <c r="BW56" s="91"/>
      <c r="BX56" s="91"/>
      <c r="BY56" s="91"/>
      <c r="BZ56" s="9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90"/>
      <c r="BM57" s="91"/>
      <c r="BN57" s="91"/>
      <c r="BO57" s="91"/>
      <c r="BP57" s="91"/>
      <c r="BQ57" s="91"/>
      <c r="BR57" s="91"/>
      <c r="BS57" s="91"/>
      <c r="BT57" s="91"/>
      <c r="BU57" s="91"/>
      <c r="BV57" s="91"/>
      <c r="BW57" s="91"/>
      <c r="BX57" s="91"/>
      <c r="BY57" s="91"/>
      <c r="BZ57" s="9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90"/>
      <c r="BM58" s="91"/>
      <c r="BN58" s="91"/>
      <c r="BO58" s="91"/>
      <c r="BP58" s="91"/>
      <c r="BQ58" s="91"/>
      <c r="BR58" s="91"/>
      <c r="BS58" s="91"/>
      <c r="BT58" s="91"/>
      <c r="BU58" s="91"/>
      <c r="BV58" s="91"/>
      <c r="BW58" s="91"/>
      <c r="BX58" s="91"/>
      <c r="BY58" s="91"/>
      <c r="BZ58" s="9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90"/>
      <c r="BM59" s="91"/>
      <c r="BN59" s="91"/>
      <c r="BO59" s="91"/>
      <c r="BP59" s="91"/>
      <c r="BQ59" s="91"/>
      <c r="BR59" s="91"/>
      <c r="BS59" s="91"/>
      <c r="BT59" s="91"/>
      <c r="BU59" s="91"/>
      <c r="BV59" s="91"/>
      <c r="BW59" s="91"/>
      <c r="BX59" s="91"/>
      <c r="BY59" s="91"/>
      <c r="BZ59" s="92"/>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90"/>
      <c r="BM60" s="91"/>
      <c r="BN60" s="91"/>
      <c r="BO60" s="91"/>
      <c r="BP60" s="91"/>
      <c r="BQ60" s="91"/>
      <c r="BR60" s="91"/>
      <c r="BS60" s="91"/>
      <c r="BT60" s="91"/>
      <c r="BU60" s="91"/>
      <c r="BV60" s="91"/>
      <c r="BW60" s="91"/>
      <c r="BX60" s="91"/>
      <c r="BY60" s="91"/>
      <c r="BZ60" s="92"/>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90"/>
      <c r="BM61" s="91"/>
      <c r="BN61" s="91"/>
      <c r="BO61" s="91"/>
      <c r="BP61" s="91"/>
      <c r="BQ61" s="91"/>
      <c r="BR61" s="91"/>
      <c r="BS61" s="91"/>
      <c r="BT61" s="91"/>
      <c r="BU61" s="91"/>
      <c r="BV61" s="91"/>
      <c r="BW61" s="91"/>
      <c r="BX61" s="91"/>
      <c r="BY61" s="91"/>
      <c r="BZ61" s="9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90"/>
      <c r="BM62" s="91"/>
      <c r="BN62" s="91"/>
      <c r="BO62" s="91"/>
      <c r="BP62" s="91"/>
      <c r="BQ62" s="91"/>
      <c r="BR62" s="91"/>
      <c r="BS62" s="91"/>
      <c r="BT62" s="91"/>
      <c r="BU62" s="91"/>
      <c r="BV62" s="91"/>
      <c r="BW62" s="91"/>
      <c r="BX62" s="91"/>
      <c r="BY62" s="91"/>
      <c r="BZ62" s="9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90"/>
      <c r="BM63" s="91"/>
      <c r="BN63" s="91"/>
      <c r="BO63" s="91"/>
      <c r="BP63" s="91"/>
      <c r="BQ63" s="91"/>
      <c r="BR63" s="91"/>
      <c r="BS63" s="91"/>
      <c r="BT63" s="91"/>
      <c r="BU63" s="91"/>
      <c r="BV63" s="91"/>
      <c r="BW63" s="91"/>
      <c r="BX63" s="91"/>
      <c r="BY63" s="91"/>
      <c r="BZ63" s="9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110</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tff/n87jRmA1UBqsLGeQUx6XIBvDeMscKNMXEWXZbfYY+4d6+WGkiDY7L5xYcr2Yaj5HWna4JLYglZdwQAbEdg==" saltValue="0is7ZNM+jQdHFc4qazqYU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192112</v>
      </c>
      <c r="D6" s="20">
        <f t="shared" si="3"/>
        <v>46</v>
      </c>
      <c r="E6" s="20">
        <f t="shared" si="3"/>
        <v>1</v>
      </c>
      <c r="F6" s="20">
        <f t="shared" si="3"/>
        <v>0</v>
      </c>
      <c r="G6" s="20">
        <f t="shared" si="3"/>
        <v>1</v>
      </c>
      <c r="H6" s="20" t="str">
        <f t="shared" si="3"/>
        <v>山梨県　笛吹市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61.85</v>
      </c>
      <c r="P6" s="21">
        <f t="shared" si="3"/>
        <v>97.59</v>
      </c>
      <c r="Q6" s="21">
        <f t="shared" si="3"/>
        <v>2801</v>
      </c>
      <c r="R6" s="21">
        <f t="shared" si="3"/>
        <v>68264</v>
      </c>
      <c r="S6" s="21">
        <f t="shared" si="3"/>
        <v>201.92</v>
      </c>
      <c r="T6" s="21">
        <f t="shared" si="3"/>
        <v>338.07</v>
      </c>
      <c r="U6" s="21">
        <f t="shared" si="3"/>
        <v>66079</v>
      </c>
      <c r="V6" s="21">
        <f t="shared" si="3"/>
        <v>70.819999999999993</v>
      </c>
      <c r="W6" s="21">
        <f t="shared" si="3"/>
        <v>933.06</v>
      </c>
      <c r="X6" s="22">
        <f>IF(X7="",NA(),X7)</f>
        <v>99.51</v>
      </c>
      <c r="Y6" s="22">
        <f t="shared" ref="Y6:AG6" si="4">IF(Y7="",NA(),Y7)</f>
        <v>99.97</v>
      </c>
      <c r="Z6" s="22">
        <f t="shared" si="4"/>
        <v>101.16</v>
      </c>
      <c r="AA6" s="22">
        <f t="shared" si="4"/>
        <v>103.45</v>
      </c>
      <c r="AB6" s="22">
        <f t="shared" si="4"/>
        <v>102.73</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2">
        <f t="shared" ref="AJ6:AR6" si="5">IF(AJ7="",NA(),AJ7)</f>
        <v>11.04</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131.9</v>
      </c>
      <c r="AU6" s="22">
        <f t="shared" ref="AU6:BC6" si="6">IF(AU7="",NA(),AU7)</f>
        <v>148.91999999999999</v>
      </c>
      <c r="AV6" s="22">
        <f t="shared" si="6"/>
        <v>169.07</v>
      </c>
      <c r="AW6" s="22">
        <f t="shared" si="6"/>
        <v>194.45</v>
      </c>
      <c r="AX6" s="22">
        <f t="shared" si="6"/>
        <v>203.2</v>
      </c>
      <c r="AY6" s="22">
        <f t="shared" si="6"/>
        <v>355.5</v>
      </c>
      <c r="AZ6" s="22">
        <f t="shared" si="6"/>
        <v>349.83</v>
      </c>
      <c r="BA6" s="22">
        <f t="shared" si="6"/>
        <v>360.86</v>
      </c>
      <c r="BB6" s="22">
        <f t="shared" si="6"/>
        <v>350.79</v>
      </c>
      <c r="BC6" s="22">
        <f t="shared" si="6"/>
        <v>354.57</v>
      </c>
      <c r="BD6" s="21" t="str">
        <f>IF(BD7="","",IF(BD7="-","【-】","【"&amp;SUBSTITUTE(TEXT(BD7,"#,##0.00"),"-","△")&amp;"】"))</f>
        <v>【261.51】</v>
      </c>
      <c r="BE6" s="22">
        <f>IF(BE7="",NA(),BE7)</f>
        <v>862.17</v>
      </c>
      <c r="BF6" s="22">
        <f t="shared" ref="BF6:BN6" si="7">IF(BF7="",NA(),BF7)</f>
        <v>709.6</v>
      </c>
      <c r="BG6" s="22">
        <f t="shared" si="7"/>
        <v>687.46</v>
      </c>
      <c r="BH6" s="22">
        <f t="shared" si="7"/>
        <v>679.22</v>
      </c>
      <c r="BI6" s="22">
        <f t="shared" si="7"/>
        <v>659.02</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73.459999999999994</v>
      </c>
      <c r="BQ6" s="22">
        <f t="shared" ref="BQ6:BY6" si="8">IF(BQ7="",NA(),BQ7)</f>
        <v>81.7</v>
      </c>
      <c r="BR6" s="22">
        <f t="shared" si="8"/>
        <v>82.69</v>
      </c>
      <c r="BS6" s="22">
        <f t="shared" si="8"/>
        <v>81</v>
      </c>
      <c r="BT6" s="22">
        <f t="shared" si="8"/>
        <v>81.430000000000007</v>
      </c>
      <c r="BU6" s="22">
        <f t="shared" si="8"/>
        <v>104.57</v>
      </c>
      <c r="BV6" s="22">
        <f t="shared" si="8"/>
        <v>103.54</v>
      </c>
      <c r="BW6" s="22">
        <f t="shared" si="8"/>
        <v>103.32</v>
      </c>
      <c r="BX6" s="22">
        <f t="shared" si="8"/>
        <v>100.85</v>
      </c>
      <c r="BY6" s="22">
        <f t="shared" si="8"/>
        <v>103.79</v>
      </c>
      <c r="BZ6" s="21" t="str">
        <f>IF(BZ7="","",IF(BZ7="-","【-】","【"&amp;SUBSTITUTE(TEXT(BZ7,"#,##0.00"),"-","△")&amp;"】"))</f>
        <v>【102.35】</v>
      </c>
      <c r="CA6" s="22">
        <f>IF(CA7="",NA(),CA7)</f>
        <v>167.87</v>
      </c>
      <c r="CB6" s="22">
        <f t="shared" ref="CB6:CJ6" si="9">IF(CB7="",NA(),CB7)</f>
        <v>182.32</v>
      </c>
      <c r="CC6" s="22">
        <f t="shared" si="9"/>
        <v>184.96</v>
      </c>
      <c r="CD6" s="22">
        <f t="shared" si="9"/>
        <v>187.16</v>
      </c>
      <c r="CE6" s="22">
        <f t="shared" si="9"/>
        <v>186.34</v>
      </c>
      <c r="CF6" s="22">
        <f t="shared" si="9"/>
        <v>165.47</v>
      </c>
      <c r="CG6" s="22">
        <f t="shared" si="9"/>
        <v>167.46</v>
      </c>
      <c r="CH6" s="22">
        <f t="shared" si="9"/>
        <v>168.56</v>
      </c>
      <c r="CI6" s="22">
        <f t="shared" si="9"/>
        <v>167.1</v>
      </c>
      <c r="CJ6" s="22">
        <f t="shared" si="9"/>
        <v>167.86</v>
      </c>
      <c r="CK6" s="21" t="str">
        <f>IF(CK7="","",IF(CK7="-","【-】","【"&amp;SUBSTITUTE(TEXT(CK7,"#,##0.00"),"-","△")&amp;"】"))</f>
        <v>【167.74】</v>
      </c>
      <c r="CL6" s="22">
        <f>IF(CL7="",NA(),CL7)</f>
        <v>59.56</v>
      </c>
      <c r="CM6" s="22">
        <f t="shared" ref="CM6:CU6" si="10">IF(CM7="",NA(),CM7)</f>
        <v>57.6</v>
      </c>
      <c r="CN6" s="22">
        <f t="shared" si="10"/>
        <v>57.43</v>
      </c>
      <c r="CO6" s="22">
        <f t="shared" si="10"/>
        <v>56.2</v>
      </c>
      <c r="CP6" s="22">
        <f t="shared" si="10"/>
        <v>54.76</v>
      </c>
      <c r="CQ6" s="22">
        <f t="shared" si="10"/>
        <v>59.74</v>
      </c>
      <c r="CR6" s="22">
        <f t="shared" si="10"/>
        <v>59.46</v>
      </c>
      <c r="CS6" s="22">
        <f t="shared" si="10"/>
        <v>59.51</v>
      </c>
      <c r="CT6" s="22">
        <f t="shared" si="10"/>
        <v>59.91</v>
      </c>
      <c r="CU6" s="22">
        <f t="shared" si="10"/>
        <v>59.4</v>
      </c>
      <c r="CV6" s="21" t="str">
        <f>IF(CV7="","",IF(CV7="-","【-】","【"&amp;SUBSTITUTE(TEXT(CV7,"#,##0.00"),"-","△")&amp;"】"))</f>
        <v>【60.29】</v>
      </c>
      <c r="CW6" s="22">
        <f>IF(CW7="",NA(),CW7)</f>
        <v>79.739999999999995</v>
      </c>
      <c r="CX6" s="22">
        <f t="shared" ref="CX6:DF6" si="11">IF(CX7="",NA(),CX7)</f>
        <v>80.540000000000006</v>
      </c>
      <c r="CY6" s="22">
        <f t="shared" si="11"/>
        <v>78.47</v>
      </c>
      <c r="CZ6" s="22">
        <f t="shared" si="11"/>
        <v>80.27</v>
      </c>
      <c r="DA6" s="22">
        <f t="shared" si="11"/>
        <v>81.540000000000006</v>
      </c>
      <c r="DB6" s="22">
        <f t="shared" si="11"/>
        <v>87.28</v>
      </c>
      <c r="DC6" s="22">
        <f t="shared" si="11"/>
        <v>87.41</v>
      </c>
      <c r="DD6" s="22">
        <f t="shared" si="11"/>
        <v>87.08</v>
      </c>
      <c r="DE6" s="22">
        <f t="shared" si="11"/>
        <v>87.26</v>
      </c>
      <c r="DF6" s="22">
        <f t="shared" si="11"/>
        <v>87.57</v>
      </c>
      <c r="DG6" s="21" t="str">
        <f>IF(DG7="","",IF(DG7="-","【-】","【"&amp;SUBSTITUTE(TEXT(DG7,"#,##0.00"),"-","△")&amp;"】"))</f>
        <v>【90.12】</v>
      </c>
      <c r="DH6" s="22">
        <f>IF(DH7="",NA(),DH7)</f>
        <v>37.5</v>
      </c>
      <c r="DI6" s="22">
        <f t="shared" ref="DI6:DQ6" si="12">IF(DI7="",NA(),DI7)</f>
        <v>39.1</v>
      </c>
      <c r="DJ6" s="22">
        <f t="shared" si="12"/>
        <v>40.76</v>
      </c>
      <c r="DK6" s="22">
        <f t="shared" si="12"/>
        <v>42.12</v>
      </c>
      <c r="DL6" s="22">
        <f t="shared" si="12"/>
        <v>43.59</v>
      </c>
      <c r="DM6" s="22">
        <f t="shared" si="12"/>
        <v>46.94</v>
      </c>
      <c r="DN6" s="22">
        <f t="shared" si="12"/>
        <v>47.62</v>
      </c>
      <c r="DO6" s="22">
        <f t="shared" si="12"/>
        <v>48.55</v>
      </c>
      <c r="DP6" s="22">
        <f t="shared" si="12"/>
        <v>49.2</v>
      </c>
      <c r="DQ6" s="22">
        <f t="shared" si="12"/>
        <v>50.01</v>
      </c>
      <c r="DR6" s="21" t="str">
        <f>IF(DR7="","",IF(DR7="-","【-】","【"&amp;SUBSTITUTE(TEXT(DR7,"#,##0.00"),"-","△")&amp;"】"))</f>
        <v>【50.88】</v>
      </c>
      <c r="DS6" s="22">
        <f>IF(DS7="",NA(),DS7)</f>
        <v>0.24</v>
      </c>
      <c r="DT6" s="22">
        <f t="shared" ref="DT6:EB6" si="13">IF(DT7="",NA(),DT7)</f>
        <v>0.2</v>
      </c>
      <c r="DU6" s="22">
        <f t="shared" si="13"/>
        <v>0.2</v>
      </c>
      <c r="DV6" s="22">
        <f t="shared" si="13"/>
        <v>0.8</v>
      </c>
      <c r="DW6" s="22">
        <f t="shared" si="13"/>
        <v>1.81</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0.3</v>
      </c>
      <c r="EE6" s="22">
        <f t="shared" ref="EE6:EM6" si="14">IF(EE7="",NA(),EE7)</f>
        <v>0.48</v>
      </c>
      <c r="EF6" s="22">
        <f t="shared" si="14"/>
        <v>0.19</v>
      </c>
      <c r="EG6" s="22">
        <f t="shared" si="14"/>
        <v>0.43</v>
      </c>
      <c r="EH6" s="22">
        <f t="shared" si="14"/>
        <v>0.18</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2">
      <c r="A7" s="15"/>
      <c r="B7" s="24">
        <v>2021</v>
      </c>
      <c r="C7" s="24">
        <v>192112</v>
      </c>
      <c r="D7" s="24">
        <v>46</v>
      </c>
      <c r="E7" s="24">
        <v>1</v>
      </c>
      <c r="F7" s="24">
        <v>0</v>
      </c>
      <c r="G7" s="24">
        <v>1</v>
      </c>
      <c r="H7" s="24" t="s">
        <v>93</v>
      </c>
      <c r="I7" s="24" t="s">
        <v>94</v>
      </c>
      <c r="J7" s="24" t="s">
        <v>95</v>
      </c>
      <c r="K7" s="24" t="s">
        <v>96</v>
      </c>
      <c r="L7" s="24" t="s">
        <v>97</v>
      </c>
      <c r="M7" s="24" t="s">
        <v>98</v>
      </c>
      <c r="N7" s="25" t="s">
        <v>99</v>
      </c>
      <c r="O7" s="25">
        <v>61.85</v>
      </c>
      <c r="P7" s="25">
        <v>97.59</v>
      </c>
      <c r="Q7" s="25">
        <v>2801</v>
      </c>
      <c r="R7" s="25">
        <v>68264</v>
      </c>
      <c r="S7" s="25">
        <v>201.92</v>
      </c>
      <c r="T7" s="25">
        <v>338.07</v>
      </c>
      <c r="U7" s="25">
        <v>66079</v>
      </c>
      <c r="V7" s="25">
        <v>70.819999999999993</v>
      </c>
      <c r="W7" s="25">
        <v>933.06</v>
      </c>
      <c r="X7" s="25">
        <v>99.51</v>
      </c>
      <c r="Y7" s="25">
        <v>99.97</v>
      </c>
      <c r="Z7" s="25">
        <v>101.16</v>
      </c>
      <c r="AA7" s="25">
        <v>103.45</v>
      </c>
      <c r="AB7" s="25">
        <v>102.73</v>
      </c>
      <c r="AC7" s="25">
        <v>112.15</v>
      </c>
      <c r="AD7" s="25">
        <v>111.44</v>
      </c>
      <c r="AE7" s="25">
        <v>111.17</v>
      </c>
      <c r="AF7" s="25">
        <v>110.91</v>
      </c>
      <c r="AG7" s="25">
        <v>111.49</v>
      </c>
      <c r="AH7" s="25">
        <v>111.39</v>
      </c>
      <c r="AI7" s="25">
        <v>0</v>
      </c>
      <c r="AJ7" s="25">
        <v>11.04</v>
      </c>
      <c r="AK7" s="25">
        <v>0</v>
      </c>
      <c r="AL7" s="25">
        <v>0</v>
      </c>
      <c r="AM7" s="25">
        <v>0</v>
      </c>
      <c r="AN7" s="25">
        <v>1</v>
      </c>
      <c r="AO7" s="25">
        <v>1.03</v>
      </c>
      <c r="AP7" s="25">
        <v>0.78</v>
      </c>
      <c r="AQ7" s="25">
        <v>0.92</v>
      </c>
      <c r="AR7" s="25">
        <v>0.87</v>
      </c>
      <c r="AS7" s="25">
        <v>1.3</v>
      </c>
      <c r="AT7" s="25">
        <v>131.9</v>
      </c>
      <c r="AU7" s="25">
        <v>148.91999999999999</v>
      </c>
      <c r="AV7" s="25">
        <v>169.07</v>
      </c>
      <c r="AW7" s="25">
        <v>194.45</v>
      </c>
      <c r="AX7" s="25">
        <v>203.2</v>
      </c>
      <c r="AY7" s="25">
        <v>355.5</v>
      </c>
      <c r="AZ7" s="25">
        <v>349.83</v>
      </c>
      <c r="BA7" s="25">
        <v>360.86</v>
      </c>
      <c r="BB7" s="25">
        <v>350.79</v>
      </c>
      <c r="BC7" s="25">
        <v>354.57</v>
      </c>
      <c r="BD7" s="25">
        <v>261.51</v>
      </c>
      <c r="BE7" s="25">
        <v>862.17</v>
      </c>
      <c r="BF7" s="25">
        <v>709.6</v>
      </c>
      <c r="BG7" s="25">
        <v>687.46</v>
      </c>
      <c r="BH7" s="25">
        <v>679.22</v>
      </c>
      <c r="BI7" s="25">
        <v>659.02</v>
      </c>
      <c r="BJ7" s="25">
        <v>312.58</v>
      </c>
      <c r="BK7" s="25">
        <v>314.87</v>
      </c>
      <c r="BL7" s="25">
        <v>309.27999999999997</v>
      </c>
      <c r="BM7" s="25">
        <v>322.92</v>
      </c>
      <c r="BN7" s="25">
        <v>303.45999999999998</v>
      </c>
      <c r="BO7" s="25">
        <v>265.16000000000003</v>
      </c>
      <c r="BP7" s="25">
        <v>73.459999999999994</v>
      </c>
      <c r="BQ7" s="25">
        <v>81.7</v>
      </c>
      <c r="BR7" s="25">
        <v>82.69</v>
      </c>
      <c r="BS7" s="25">
        <v>81</v>
      </c>
      <c r="BT7" s="25">
        <v>81.430000000000007</v>
      </c>
      <c r="BU7" s="25">
        <v>104.57</v>
      </c>
      <c r="BV7" s="25">
        <v>103.54</v>
      </c>
      <c r="BW7" s="25">
        <v>103.32</v>
      </c>
      <c r="BX7" s="25">
        <v>100.85</v>
      </c>
      <c r="BY7" s="25">
        <v>103.79</v>
      </c>
      <c r="BZ7" s="25">
        <v>102.35</v>
      </c>
      <c r="CA7" s="25">
        <v>167.87</v>
      </c>
      <c r="CB7" s="25">
        <v>182.32</v>
      </c>
      <c r="CC7" s="25">
        <v>184.96</v>
      </c>
      <c r="CD7" s="25">
        <v>187.16</v>
      </c>
      <c r="CE7" s="25">
        <v>186.34</v>
      </c>
      <c r="CF7" s="25">
        <v>165.47</v>
      </c>
      <c r="CG7" s="25">
        <v>167.46</v>
      </c>
      <c r="CH7" s="25">
        <v>168.56</v>
      </c>
      <c r="CI7" s="25">
        <v>167.1</v>
      </c>
      <c r="CJ7" s="25">
        <v>167.86</v>
      </c>
      <c r="CK7" s="25">
        <v>167.74</v>
      </c>
      <c r="CL7" s="25">
        <v>59.56</v>
      </c>
      <c r="CM7" s="25">
        <v>57.6</v>
      </c>
      <c r="CN7" s="25">
        <v>57.43</v>
      </c>
      <c r="CO7" s="25">
        <v>56.2</v>
      </c>
      <c r="CP7" s="25">
        <v>54.76</v>
      </c>
      <c r="CQ7" s="25">
        <v>59.74</v>
      </c>
      <c r="CR7" s="25">
        <v>59.46</v>
      </c>
      <c r="CS7" s="25">
        <v>59.51</v>
      </c>
      <c r="CT7" s="25">
        <v>59.91</v>
      </c>
      <c r="CU7" s="25">
        <v>59.4</v>
      </c>
      <c r="CV7" s="25">
        <v>60.29</v>
      </c>
      <c r="CW7" s="25">
        <v>79.739999999999995</v>
      </c>
      <c r="CX7" s="25">
        <v>80.540000000000006</v>
      </c>
      <c r="CY7" s="25">
        <v>78.47</v>
      </c>
      <c r="CZ7" s="25">
        <v>80.27</v>
      </c>
      <c r="DA7" s="25">
        <v>81.540000000000006</v>
      </c>
      <c r="DB7" s="25">
        <v>87.28</v>
      </c>
      <c r="DC7" s="25">
        <v>87.41</v>
      </c>
      <c r="DD7" s="25">
        <v>87.08</v>
      </c>
      <c r="DE7" s="25">
        <v>87.26</v>
      </c>
      <c r="DF7" s="25">
        <v>87.57</v>
      </c>
      <c r="DG7" s="25">
        <v>90.12</v>
      </c>
      <c r="DH7" s="25">
        <v>37.5</v>
      </c>
      <c r="DI7" s="25">
        <v>39.1</v>
      </c>
      <c r="DJ7" s="25">
        <v>40.76</v>
      </c>
      <c r="DK7" s="25">
        <v>42.12</v>
      </c>
      <c r="DL7" s="25">
        <v>43.59</v>
      </c>
      <c r="DM7" s="25">
        <v>46.94</v>
      </c>
      <c r="DN7" s="25">
        <v>47.62</v>
      </c>
      <c r="DO7" s="25">
        <v>48.55</v>
      </c>
      <c r="DP7" s="25">
        <v>49.2</v>
      </c>
      <c r="DQ7" s="25">
        <v>50.01</v>
      </c>
      <c r="DR7" s="25">
        <v>50.88</v>
      </c>
      <c r="DS7" s="25">
        <v>0.24</v>
      </c>
      <c r="DT7" s="25">
        <v>0.2</v>
      </c>
      <c r="DU7" s="25">
        <v>0.2</v>
      </c>
      <c r="DV7" s="25">
        <v>0.8</v>
      </c>
      <c r="DW7" s="25">
        <v>1.81</v>
      </c>
      <c r="DX7" s="25">
        <v>14.48</v>
      </c>
      <c r="DY7" s="25">
        <v>16.27</v>
      </c>
      <c r="DZ7" s="25">
        <v>17.11</v>
      </c>
      <c r="EA7" s="25">
        <v>18.329999999999998</v>
      </c>
      <c r="EB7" s="25">
        <v>20.27</v>
      </c>
      <c r="EC7" s="25">
        <v>22.3</v>
      </c>
      <c r="ED7" s="25">
        <v>0.3</v>
      </c>
      <c r="EE7" s="25">
        <v>0.48</v>
      </c>
      <c r="EF7" s="25">
        <v>0.19</v>
      </c>
      <c r="EG7" s="25">
        <v>0.43</v>
      </c>
      <c r="EH7" s="25">
        <v>0.18</v>
      </c>
      <c r="EI7" s="25">
        <v>0.75</v>
      </c>
      <c r="EJ7" s="25">
        <v>0.63</v>
      </c>
      <c r="EK7" s="25">
        <v>0.63</v>
      </c>
      <c r="EL7" s="25">
        <v>0.6</v>
      </c>
      <c r="EM7" s="25">
        <v>0.56000000000000005</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2022-12-01T00:58:08Z</dcterms:created>
  <dcterms:modified xsi:type="dcterms:W3CDTF">2023-01-30T01:10:17Z</dcterms:modified>
  <cp:category/>
</cp:coreProperties>
</file>