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11 公営企業部\01 上下水道業務課\★03 下水道総務係\旧　下水道総務係\01.総務担当\17調査回答\経営比較分析（毎年）\R4調査（R3決算）\提出用\"/>
    </mc:Choice>
  </mc:AlternateContent>
  <workbookProtection workbookAlgorithmName="SHA-512" workbookHashValue="n+Vil/ExnIJKJghxKFKmcww6fQmHBLO7T/rWPKvWwQ4haBkqzFifYS3zvUshzlYunTmtlexPXZEXjxqY27TYCQ==" workbookSaltValue="NOR2NLpLQkSp6kcYZDPrZ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T8"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<sst xmlns="http://schemas.openxmlformats.org/spreadsheetml/2006/main" count="236" uniqueCount="119">
  <si>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</si>
  <si>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</si>
  <si>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</si>
  <si>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</si>
  <si>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</si>
  <si>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</si>
  <si>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</si>
  <si>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</si>
  <si>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</si>
  <si>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</si>
  <si>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</si>
  <si>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</si>
  <si>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</si>
  <si>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</si>
  <si>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</si>
  <si>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</si>
  <si>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</si>
  <si>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</si>
  <si>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</si>
  <si>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</si>
  <si>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</si>
  <si>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</si>
  <si>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</si>
  <si>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</si>
  <si>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</si>
  <si>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</si>
  <si>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</si>
  <si>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</si>
  <si>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</si>
  <si>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</si>
  <si>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</si>
  <si>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</si>
  <si>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</si>
  <si>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</si>
  <si>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</si>
  <si>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</si>
  <si>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</si>
  <si>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</si>
  <si>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</si>
  <si>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</si>
  <si>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</si>
  <si>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</si>
  <si>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</si>
  <si>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</si>
  <si>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</si>
  <si>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</si>
  <si>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</si>
  <si>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</si>
  <si>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</si>
  <si>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</si>
  <si>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</si>
  <si>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</si>
  <si>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</si>
  <si>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</si>
  <si>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</si>
  <si>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</si>
  <si>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</si>
  <si>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</si>
  <si>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</si>
  <si>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</si>
  <si>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</si>
  <si>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</si>
  <si>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</si>
  <si>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</si>
  <si>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</si>
  <si>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</si>
  <si>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</si>
  <si>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</si>
  <si>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</si>
  <si>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</si>
  <si>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</si>
  <si>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</si>
  <si>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</si>
  <si>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</si>
  <si>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</si>
  <si>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</si>
  <si>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</si>
  <si>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</si>
  <si>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</si>
  <si>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</si>
  <si>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</si>
  <si>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</si>
  <si>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</si>
  <si>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</si>
  <si>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</si>
  <si>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</si>
  <si>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</si>
  <si>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</si>
  <si>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</si>
  <si>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</si>
  <si>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</si>
  <si>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</si>
  <si>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</si>
  <si>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</si>
  <si>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</si>
  <si>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</si>
  <si>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</si>
  <si>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</si>
  <si>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甲斐市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</si>
  <si>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</si>
  <si>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</si>
  <si>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</si>
  <si>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</si>
  <si>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</si>
  <si>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</si>
  <si>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</si>
  <si>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</si>
  <si>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</si>
  <si>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</si>
  <si>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</si>
  <si>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</si>
  <si>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</si>
  <si>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</si>
  <si>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</si>
  <si>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</si>
  <si>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</si>
  <si>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
　昨年度と比較し7.27%低下している。これは、最適整備構想策定終了に伴い、都道府県補助金が無くなったことによる。収益構造としては基準外の一般会計繰入金に依存しているため、自主財源の確保に努める必要がある。
④企業債残高対事業規模比率
　類似団体より低い状況である。企業債は、新規借入を行っておらず、徐々に残高が減少している。
⑤経費回収率
　非常に低く、経営に必要な経費を使用料で賄えてない。自主財源の確保に努める必要がある。
⑥汚水処理原価
　類似団体より高い状況である。これは有収水量が少ないことが原因と考えられる。
⑦施設利用率
　類似団体よりも高い水準である。しかし、対象人口が徐々に減少しているため、将来的には施設利用率は現在より低くなる。
⑧水洗化率
　100％を維持している。</t>
    <rPh sb="1" eb="8">
      <t>シュウエキテキシュウシヒリツ</t>
    </rPh>
    <rPh sb="10" eb="13">
      <t>サクネンド</t>
    </rPh>
    <rPh sb="14" eb="16">
      <t>ヒカク</t>
    </rPh>
    <rPh sb="22" eb="24">
      <t>テイカ</t>
    </rPh>
    <rPh sb="35" eb="37">
      <t>セイビ</t>
    </rPh>
    <rPh sb="39" eb="41">
      <t>サクテイ</t>
    </rPh>
    <rPh sb="41" eb="43">
      <t>シュウリョウ</t>
    </rPh>
    <rPh sb="44" eb="45">
      <t>トモナ</t>
    </rPh>
    <rPh sb="47" eb="54">
      <t>トドウフケンホジョキン</t>
    </rPh>
    <rPh sb="55" eb="56">
      <t>ナ</t>
    </rPh>
    <rPh sb="128" eb="132">
      <t>ルイジダンタイ</t>
    </rPh>
    <rPh sb="134" eb="135">
      <t>ヒク</t>
    </rPh>
    <rPh sb="152" eb="153">
      <t>オコナ</t>
    </rPh>
    <rPh sb="159" eb="161">
      <t>ジョジョ</t>
    </rPh>
    <rPh sb="162" eb="164">
      <t>ザンダカ</t>
    </rPh>
    <rPh sb="165" eb="167">
      <t>ゲンショウ</t>
    </rPh>
    <rPh sb="225" eb="231">
      <t>オスイショリゲンカ</t>
    </rPh>
    <rPh sb="239" eb="240">
      <t>タカ</t>
    </rPh>
    <rPh sb="241" eb="243">
      <t>ジョウキョウ</t>
    </rPh>
    <rPh sb="250" eb="254">
      <t>ユウシュウスイリョウ</t>
    </rPh>
    <rPh sb="255" eb="256">
      <t>スク</t>
    </rPh>
    <rPh sb="261" eb="263">
      <t>ゲンイン</t>
    </rPh>
    <rPh sb="264" eb="265">
      <t>カンガ</t>
    </rPh>
    <rPh sb="272" eb="277">
      <t>シセツリヨウリツ</t>
    </rPh>
    <rPh sb="300" eb="302">
      <t>ジンコウ</t>
    </rPh>
    <rPh sb="303" eb="308">
      <t>ジョジョニゲンショウ</t>
    </rPh>
    <rPh sb="315" eb="318">
      <t>ショウライテキ</t>
    </rPh>
    <rPh sb="320" eb="325">
      <t>シセツリヨウリツ</t>
    </rPh>
    <rPh sb="326" eb="328">
      <t>ゲンザイ</t>
    </rPh>
    <rPh sb="330" eb="331">
      <t>ヒク</t>
    </rPh>
    <phoneticPr fontId="4"/>
  </si>
  <si>
    <t>　令和3年度に策定した最適整備構想に基づき、施設の適切な維持管理を行う。</t>
    <rPh sb="7" eb="9">
      <t>サクテイ</t>
    </rPh>
    <rPh sb="13" eb="15">
      <t>セイビ</t>
    </rPh>
    <rPh sb="22" eb="24">
      <t>シセツ</t>
    </rPh>
    <rPh sb="25" eb="27">
      <t>テキセツ</t>
    </rPh>
    <rPh sb="28" eb="32">
      <t>イジカンリ</t>
    </rPh>
    <rPh sb="33" eb="34">
      <t>オコナ</t>
    </rPh>
    <phoneticPr fontId="4"/>
  </si>
  <si>
    <t>　本事業は、吉沢の寺平地区のみで展開しており、平成7年度の供用開始後、令和3年度末で27年が経過した。
　対象人口は、徐々に減少しており、将来的に増える見込みはない。
　令和3年度に施設の機能診断調査を実施したところ、老朽施設の修繕など今後40年間の機能保全コストは合計で約1.5億円と試算された。
　今後の必要経費増大及び収益減少を考えると事業の継続が困難になるため、事業の方向性を検討する時期にきている。</t>
    <rPh sb="1" eb="2">
      <t>ホン</t>
    </rPh>
    <rPh sb="69" eb="72">
      <t>ショウライテキ</t>
    </rPh>
    <rPh sb="73" eb="74">
      <t>フ</t>
    </rPh>
    <rPh sb="76" eb="78">
      <t>ミコ</t>
    </rPh>
    <rPh sb="185" eb="187">
      <t>ジギョウ</t>
    </rPh>
    <rPh sb="188" eb="191">
      <t>ホウコウセイ</t>
    </rPh>
    <rPh sb="192" eb="194">
      <t>ケントウ</t>
    </rPh>
    <rPh sb="196" eb="198">
      <t>ジキ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</si>
</sst>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AD-4801-84E4-1C46C9AE64A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96AD-4801-84E4-1C46C9AE64A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77.5</c:v>
                </c:pt>
                <c:pt idx="1">
                  <c:v>80</c:v>
                </c:pt>
                <c:pt idx="2">
                  <c:v>80</c:v>
                </c:pt>
                <c:pt idx="3">
                  <c:v>72.5</c:v>
                </c:pt>
                <c:pt idx="4">
                  <c:v>75</c:v>
                </c:pt>
              </c:numCache>
            </c:numRef>
          </c:val>
          <c:extLst>
            <c:ext xmlns:c16="http://schemas.microsoft.com/office/drawing/2014/chart" uri="{C3380CC4-5D6E-409C-BE32-E72D297353CC}">
              <c16:uniqueId val="{00000000-269D-4336-A4EE-9DA0E13301D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269D-4336-A4EE-9DA0E13301D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270-4DCF-8FAB-C2B4C772643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A270-4DCF-8FAB-C2B4C772643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92.57</c:v>
                </c:pt>
                <c:pt idx="1">
                  <c:v>91.56</c:v>
                </c:pt>
                <c:pt idx="2">
                  <c:v>93.62</c:v>
                </c:pt>
                <c:pt idx="3">
                  <c:v>95.29</c:v>
                </c:pt>
                <c:pt idx="4">
                  <c:v>88.02</c:v>
                </c:pt>
              </c:numCache>
            </c:numRef>
          </c:val>
          <c:extLst>
            <c:ext xmlns:c16="http://schemas.microsoft.com/office/drawing/2014/chart" uri="{C3380CC4-5D6E-409C-BE32-E72D297353CC}">
              <c16:uniqueId val="{00000000-A7D0-4A36-A205-4724560C317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D0-4A36-A205-4724560C317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BD-48EB-B7E3-330F990A8A7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BD-48EB-B7E3-330F990A8A7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0D-47A5-BEF8-4BC1641ED19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0D-47A5-BEF8-4BC1641ED19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D3-4DCA-90F2-34D78A8DEF5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D3-4DCA-90F2-34D78A8DEF5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A8-4975-AD6F-32D84125E4E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A8-4975-AD6F-32D84125E4E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434.07</c:v>
                </c:pt>
                <c:pt idx="1">
                  <c:v>392.38</c:v>
                </c:pt>
                <c:pt idx="2">
                  <c:v>338.5</c:v>
                </c:pt>
                <c:pt idx="3">
                  <c:v>242.75</c:v>
                </c:pt>
                <c:pt idx="4">
                  <c:v>165.18</c:v>
                </c:pt>
              </c:numCache>
            </c:numRef>
          </c:val>
          <c:extLst>
            <c:ext xmlns:c16="http://schemas.microsoft.com/office/drawing/2014/chart" uri="{C3380CC4-5D6E-409C-BE32-E72D297353CC}">
              <c16:uniqueId val="{00000000-6A19-480A-8B8C-070DA192973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6A19-480A-8B8C-070DA192973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24.26</c:v>
                </c:pt>
                <c:pt idx="1">
                  <c:v>23.47</c:v>
                </c:pt>
                <c:pt idx="2">
                  <c:v>11.4</c:v>
                </c:pt>
                <c:pt idx="3">
                  <c:v>21.15</c:v>
                </c:pt>
                <c:pt idx="4">
                  <c:v>28.32</c:v>
                </c:pt>
              </c:numCache>
            </c:numRef>
          </c:val>
          <c:extLst>
            <c:ext xmlns:c16="http://schemas.microsoft.com/office/drawing/2014/chart" uri="{C3380CC4-5D6E-409C-BE32-E72D297353CC}">
              <c16:uniqueId val="{00000000-8EF7-485B-9041-420C78E00D1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8EF7-485B-9041-420C78E00D1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474.97</c:v>
                </c:pt>
                <c:pt idx="1">
                  <c:v>441.04</c:v>
                </c:pt>
                <c:pt idx="2">
                  <c:v>929.14</c:v>
                </c:pt>
                <c:pt idx="3">
                  <c:v>576.03</c:v>
                </c:pt>
                <c:pt idx="4">
                  <c:v>406.43</c:v>
                </c:pt>
              </c:numCache>
            </c:numRef>
          </c:val>
          <c:extLst>
            <c:ext xmlns:c16="http://schemas.microsoft.com/office/drawing/2014/chart" uri="{C3380CC4-5D6E-409C-BE32-E72D297353CC}">
              <c16:uniqueId val="{00000000-47D4-40E1-B2D0-280469EBCCC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47D4-40E1-B2D0-280469EBCCC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R1" zoomScale="70" zoomScaleNormal="70" workbookViewId="0">
      <selection activeCell="BL6" sqref="BL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山梨県　甲斐市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76343</v>
      </c>
      <c r="AM8" s="42"/>
      <c r="AN8" s="42"/>
      <c r="AO8" s="42"/>
      <c r="AP8" s="42"/>
      <c r="AQ8" s="42"/>
      <c r="AR8" s="42"/>
      <c r="AS8" s="42"/>
      <c r="AT8" s="35">
        <f>データ!T6</f>
        <v>71.95</v>
      </c>
      <c r="AU8" s="35"/>
      <c r="AV8" s="35"/>
      <c r="AW8" s="35"/>
      <c r="AX8" s="35"/>
      <c r="AY8" s="35"/>
      <c r="AZ8" s="35"/>
      <c r="BA8" s="35"/>
      <c r="BB8" s="35">
        <f>データ!U6</f>
        <v>1061.06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0.11</v>
      </c>
      <c r="Q10" s="35"/>
      <c r="R10" s="35"/>
      <c r="S10" s="35"/>
      <c r="T10" s="35"/>
      <c r="U10" s="35"/>
      <c r="V10" s="35"/>
      <c r="W10" s="35">
        <f>データ!Q6</f>
        <v>100</v>
      </c>
      <c r="X10" s="35"/>
      <c r="Y10" s="35"/>
      <c r="Z10" s="35"/>
      <c r="AA10" s="35"/>
      <c r="AB10" s="35"/>
      <c r="AC10" s="35"/>
      <c r="AD10" s="42">
        <f>データ!R6</f>
        <v>2926</v>
      </c>
      <c r="AE10" s="42"/>
      <c r="AF10" s="42"/>
      <c r="AG10" s="42"/>
      <c r="AH10" s="42"/>
      <c r="AI10" s="42"/>
      <c r="AJ10" s="42"/>
      <c r="AK10" s="2"/>
      <c r="AL10" s="42">
        <f>データ!V6</f>
        <v>83</v>
      </c>
      <c r="AM10" s="42"/>
      <c r="AN10" s="42"/>
      <c r="AO10" s="42"/>
      <c r="AP10" s="42"/>
      <c r="AQ10" s="42"/>
      <c r="AR10" s="42"/>
      <c r="AS10" s="42"/>
      <c r="AT10" s="35">
        <f>データ!W6</f>
        <v>0.03</v>
      </c>
      <c r="AU10" s="35"/>
      <c r="AV10" s="35"/>
      <c r="AW10" s="35"/>
      <c r="AX10" s="35"/>
      <c r="AY10" s="35"/>
      <c r="AZ10" s="35"/>
      <c r="BA10" s="35"/>
      <c r="BB10" s="35">
        <f>データ!X6</f>
        <v>2766.67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117</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118</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R81FIX2ikIFVL4GxAIgOsOhWPuiYkwjDLN0x9tk0J7y/2x8OGdQO1i5MCAXxuFs7oJbhNxLo77ivQzXeNmH7Iw==" saltValue="OiL0fxnyiDzLpYn+P96vC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192104</v>
      </c>
      <c r="D6" s="19">
        <f t="shared" si="3"/>
        <v>47</v>
      </c>
      <c r="E6" s="19">
        <f t="shared" si="3"/>
        <v>17</v>
      </c>
      <c r="F6" s="19">
        <f t="shared" si="3"/>
        <v>5</v>
      </c>
      <c r="G6" s="19">
        <f t="shared" si="3"/>
        <v>0</v>
      </c>
      <c r="H6" s="19" t="str">
        <f t="shared" si="3"/>
        <v>山梨県　甲斐市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0.11</v>
      </c>
      <c r="Q6" s="20">
        <f t="shared" si="3"/>
        <v>100</v>
      </c>
      <c r="R6" s="20">
        <f t="shared" si="3"/>
        <v>2926</v>
      </c>
      <c r="S6" s="20">
        <f t="shared" si="3"/>
        <v>76343</v>
      </c>
      <c r="T6" s="20">
        <f t="shared" si="3"/>
        <v>71.95</v>
      </c>
      <c r="U6" s="20">
        <f t="shared" si="3"/>
        <v>1061.06</v>
      </c>
      <c r="V6" s="20">
        <f t="shared" si="3"/>
        <v>83</v>
      </c>
      <c r="W6" s="20">
        <f t="shared" si="3"/>
        <v>0.03</v>
      </c>
      <c r="X6" s="20">
        <f t="shared" si="3"/>
        <v>2766.67</v>
      </c>
      <c r="Y6" s="21">
        <f>IF(Y7="",NA(),Y7)</f>
        <v>92.57</v>
      </c>
      <c r="Z6" s="21">
        <f t="shared" ref="Z6:AH6" si="4">IF(Z7="",NA(),Z7)</f>
        <v>91.56</v>
      </c>
      <c r="AA6" s="21">
        <f t="shared" si="4"/>
        <v>93.62</v>
      </c>
      <c r="AB6" s="21">
        <f t="shared" si="4"/>
        <v>95.29</v>
      </c>
      <c r="AC6" s="21">
        <f t="shared" si="4"/>
        <v>88.02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434.07</v>
      </c>
      <c r="BG6" s="21">
        <f t="shared" ref="BG6:BO6" si="7">IF(BG7="",NA(),BG7)</f>
        <v>392.38</v>
      </c>
      <c r="BH6" s="21">
        <f t="shared" si="7"/>
        <v>338.5</v>
      </c>
      <c r="BI6" s="21">
        <f t="shared" si="7"/>
        <v>242.75</v>
      </c>
      <c r="BJ6" s="21">
        <f t="shared" si="7"/>
        <v>165.18</v>
      </c>
      <c r="BK6" s="21">
        <f t="shared" si="7"/>
        <v>855.8</v>
      </c>
      <c r="BL6" s="21">
        <f t="shared" si="7"/>
        <v>789.46</v>
      </c>
      <c r="BM6" s="21">
        <f t="shared" si="7"/>
        <v>826.83</v>
      </c>
      <c r="BN6" s="21">
        <f t="shared" si="7"/>
        <v>867.83</v>
      </c>
      <c r="BO6" s="21">
        <f t="shared" si="7"/>
        <v>791.76</v>
      </c>
      <c r="BP6" s="20" t="str">
        <f>IF(BP7="","",IF(BP7="-","【-】","【"&amp;SUBSTITUTE(TEXT(BP7,"#,##0.00"),"-","△")&amp;"】"))</f>
        <v>【786.37】</v>
      </c>
      <c r="BQ6" s="21">
        <f>IF(BQ7="",NA(),BQ7)</f>
        <v>24.26</v>
      </c>
      <c r="BR6" s="21">
        <f t="shared" ref="BR6:BZ6" si="8">IF(BR7="",NA(),BR7)</f>
        <v>23.47</v>
      </c>
      <c r="BS6" s="21">
        <f t="shared" si="8"/>
        <v>11.4</v>
      </c>
      <c r="BT6" s="21">
        <f t="shared" si="8"/>
        <v>21.15</v>
      </c>
      <c r="BU6" s="21">
        <f t="shared" si="8"/>
        <v>28.32</v>
      </c>
      <c r="BV6" s="21">
        <f t="shared" si="8"/>
        <v>59.8</v>
      </c>
      <c r="BW6" s="21">
        <f t="shared" si="8"/>
        <v>57.77</v>
      </c>
      <c r="BX6" s="21">
        <f t="shared" si="8"/>
        <v>57.31</v>
      </c>
      <c r="BY6" s="21">
        <f t="shared" si="8"/>
        <v>57.08</v>
      </c>
      <c r="BZ6" s="21">
        <f t="shared" si="8"/>
        <v>56.26</v>
      </c>
      <c r="CA6" s="20" t="str">
        <f>IF(CA7="","",IF(CA7="-","【-】","【"&amp;SUBSTITUTE(TEXT(CA7,"#,##0.00"),"-","△")&amp;"】"))</f>
        <v>【60.65】</v>
      </c>
      <c r="CB6" s="21">
        <f>IF(CB7="",NA(),CB7)</f>
        <v>474.97</v>
      </c>
      <c r="CC6" s="21">
        <f t="shared" ref="CC6:CK6" si="9">IF(CC7="",NA(),CC7)</f>
        <v>441.04</v>
      </c>
      <c r="CD6" s="21">
        <f t="shared" si="9"/>
        <v>929.14</v>
      </c>
      <c r="CE6" s="21">
        <f t="shared" si="9"/>
        <v>576.03</v>
      </c>
      <c r="CF6" s="21">
        <f t="shared" si="9"/>
        <v>406.43</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77.5</v>
      </c>
      <c r="CN6" s="21">
        <f t="shared" ref="CN6:CV6" si="10">IF(CN7="",NA(),CN7)</f>
        <v>80</v>
      </c>
      <c r="CO6" s="21">
        <f t="shared" si="10"/>
        <v>80</v>
      </c>
      <c r="CP6" s="21">
        <f t="shared" si="10"/>
        <v>72.5</v>
      </c>
      <c r="CQ6" s="21">
        <f t="shared" si="10"/>
        <v>75</v>
      </c>
      <c r="CR6" s="21">
        <f t="shared" si="10"/>
        <v>51.75</v>
      </c>
      <c r="CS6" s="21">
        <f t="shared" si="10"/>
        <v>50.68</v>
      </c>
      <c r="CT6" s="21">
        <f t="shared" si="10"/>
        <v>50.14</v>
      </c>
      <c r="CU6" s="21">
        <f t="shared" si="10"/>
        <v>54.83</v>
      </c>
      <c r="CV6" s="21">
        <f t="shared" si="10"/>
        <v>66.53</v>
      </c>
      <c r="CW6" s="20" t="str">
        <f>IF(CW7="","",IF(CW7="-","【-】","【"&amp;SUBSTITUTE(TEXT(CW7,"#,##0.00"),"-","△")&amp;"】"))</f>
        <v>【61.14】</v>
      </c>
      <c r="CX6" s="21">
        <f>IF(CX7="",NA(),CX7)</f>
        <v>100</v>
      </c>
      <c r="CY6" s="21">
        <f t="shared" ref="CY6:DG6" si="11">IF(CY7="",NA(),CY7)</f>
        <v>100</v>
      </c>
      <c r="CZ6" s="21">
        <f t="shared" si="11"/>
        <v>100</v>
      </c>
      <c r="DA6" s="21">
        <f t="shared" si="11"/>
        <v>100</v>
      </c>
      <c r="DB6" s="21">
        <f t="shared" si="11"/>
        <v>100</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192104</v>
      </c>
      <c r="D7" s="23">
        <v>47</v>
      </c>
      <c r="E7" s="23">
        <v>17</v>
      </c>
      <c r="F7" s="23">
        <v>5</v>
      </c>
      <c r="G7" s="23">
        <v>0</v>
      </c>
      <c r="H7" s="23" t="s">
        <v>98</v>
      </c>
      <c r="I7" s="23" t="s">
        <v>99</v>
      </c>
      <c r="J7" s="23" t="s">
        <v>100</v>
      </c>
      <c r="K7" s="23" t="s">
        <v>101</v>
      </c>
      <c r="L7" s="23" t="s">
        <v>102</v>
      </c>
      <c r="M7" s="23" t="s">
        <v>103</v>
      </c>
      <c r="N7" s="24" t="s">
        <v>104</v>
      </c>
      <c r="O7" s="24" t="s">
        <v>105</v>
      </c>
      <c r="P7" s="24">
        <v>0.11</v>
      </c>
      <c r="Q7" s="24">
        <v>100</v>
      </c>
      <c r="R7" s="24">
        <v>2926</v>
      </c>
      <c r="S7" s="24">
        <v>76343</v>
      </c>
      <c r="T7" s="24">
        <v>71.95</v>
      </c>
      <c r="U7" s="24">
        <v>1061.06</v>
      </c>
      <c r="V7" s="24">
        <v>83</v>
      </c>
      <c r="W7" s="24">
        <v>0.03</v>
      </c>
      <c r="X7" s="24">
        <v>2766.67</v>
      </c>
      <c r="Y7" s="24">
        <v>92.57</v>
      </c>
      <c r="Z7" s="24">
        <v>91.56</v>
      </c>
      <c r="AA7" s="24">
        <v>93.62</v>
      </c>
      <c r="AB7" s="24">
        <v>95.29</v>
      </c>
      <c r="AC7" s="24">
        <v>88.02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434.07</v>
      </c>
      <c r="BG7" s="24">
        <v>392.38</v>
      </c>
      <c r="BH7" s="24">
        <v>338.5</v>
      </c>
      <c r="BI7" s="24">
        <v>242.75</v>
      </c>
      <c r="BJ7" s="24">
        <v>165.18</v>
      </c>
      <c r="BK7" s="24">
        <v>855.8</v>
      </c>
      <c r="BL7" s="24">
        <v>789.46</v>
      </c>
      <c r="BM7" s="24">
        <v>826.83</v>
      </c>
      <c r="BN7" s="24">
        <v>867.83</v>
      </c>
      <c r="BO7" s="24">
        <v>791.76</v>
      </c>
      <c r="BP7" s="24">
        <v>786.37</v>
      </c>
      <c r="BQ7" s="24">
        <v>24.26</v>
      </c>
      <c r="BR7" s="24">
        <v>23.47</v>
      </c>
      <c r="BS7" s="24">
        <v>11.4</v>
      </c>
      <c r="BT7" s="24">
        <v>21.15</v>
      </c>
      <c r="BU7" s="24">
        <v>28.32</v>
      </c>
      <c r="BV7" s="24">
        <v>59.8</v>
      </c>
      <c r="BW7" s="24">
        <v>57.77</v>
      </c>
      <c r="BX7" s="24">
        <v>57.31</v>
      </c>
      <c r="BY7" s="24">
        <v>57.08</v>
      </c>
      <c r="BZ7" s="24">
        <v>56.26</v>
      </c>
      <c r="CA7" s="24">
        <v>60.65</v>
      </c>
      <c r="CB7" s="24">
        <v>474.97</v>
      </c>
      <c r="CC7" s="24">
        <v>441.04</v>
      </c>
      <c r="CD7" s="24">
        <v>929.14</v>
      </c>
      <c r="CE7" s="24">
        <v>576.03</v>
      </c>
      <c r="CF7" s="24">
        <v>406.43</v>
      </c>
      <c r="CG7" s="24">
        <v>263.76</v>
      </c>
      <c r="CH7" s="24">
        <v>274.35000000000002</v>
      </c>
      <c r="CI7" s="24">
        <v>273.52</v>
      </c>
      <c r="CJ7" s="24">
        <v>274.99</v>
      </c>
      <c r="CK7" s="24">
        <v>282.08999999999997</v>
      </c>
      <c r="CL7" s="24">
        <v>256.97000000000003</v>
      </c>
      <c r="CM7" s="24">
        <v>77.5</v>
      </c>
      <c r="CN7" s="24">
        <v>80</v>
      </c>
      <c r="CO7" s="24">
        <v>80</v>
      </c>
      <c r="CP7" s="24">
        <v>72.5</v>
      </c>
      <c r="CQ7" s="24">
        <v>75</v>
      </c>
      <c r="CR7" s="24">
        <v>51.75</v>
      </c>
      <c r="CS7" s="24">
        <v>50.68</v>
      </c>
      <c r="CT7" s="24">
        <v>50.14</v>
      </c>
      <c r="CU7" s="24">
        <v>54.83</v>
      </c>
      <c r="CV7" s="24">
        <v>66.53</v>
      </c>
      <c r="CW7" s="24">
        <v>61.14</v>
      </c>
      <c r="CX7" s="24">
        <v>100</v>
      </c>
      <c r="CY7" s="24">
        <v>100</v>
      </c>
      <c r="CZ7" s="24">
        <v>100</v>
      </c>
      <c r="DA7" s="24">
        <v>100</v>
      </c>
      <c r="DB7" s="24">
        <v>100</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松井崇</cp:lastModifiedBy>
  <cp:lastPrinted>2023-01-23T04:30:52Z</cp:lastPrinted>
  <dcterms:created xsi:type="dcterms:W3CDTF">2023-01-13T00:01:35Z</dcterms:created>
  <dcterms:modified xsi:type="dcterms:W3CDTF">2023-01-23T04:32:19Z</dcterms:modified>
  <cp:category/>
</cp:coreProperties>
</file>