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11 公営企業部\03 公営企業部共通\09.調査回答\Ｒ４\03.経営比較分析表\09 甲斐市\01上水・法適簡水【経営比較分析表】2021_192104_46_010\"/>
    </mc:Choice>
  </mc:AlternateContent>
  <workbookProtection workbookAlgorithmName="SHA-512" workbookHashValue="DQc0648Kqcc47fuGuPhYFWkNjOzTmpdmBtPRWFevQY/B4e+FcuOknpkBbVOpn8+O9i5c2b9fryef91hwSoPnrw==" workbookSaltValue="GsdlWAO3zx2qRCVyiPr+J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" i="5" l="1"/>
  <c r="AL6" i="5"/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K6" i="5"/>
  <c r="AJ6" i="5"/>
  <c r="AI6" i="5"/>
  <c r="AH6" i="5"/>
  <c r="E85" i="4" s="1"/>
  <c r="AG6" i="5"/>
  <c r="AF6" i="5"/>
  <c r="AE6" i="5"/>
  <c r="AD6" i="5"/>
  <c r="AC6" i="5"/>
  <c r="AB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P10" i="4" s="1"/>
  <c r="O6" i="5"/>
  <c r="N6" i="5"/>
  <c r="M6" i="5"/>
  <c r="AD8" i="4" s="1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J85" i="4"/>
  <c r="I85" i="4"/>
  <c r="H85" i="4"/>
  <c r="G85" i="4"/>
  <c r="BB10" i="4"/>
  <c r="AT10" i="4"/>
  <c r="AL10" i="4"/>
  <c r="W10" i="4"/>
  <c r="I10" i="4"/>
  <c r="B10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<sst xmlns="http://schemas.openxmlformats.org/spreadsheetml/2006/main" count="228" uniqueCount="113">
  <si>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</si>
  <si>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</si>
  <si>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</si>
  <si>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</si>
  <si>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</si>
  <si>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</si>
  <si>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</si>
  <si>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</si>
  <si>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</si>
  <si>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</si>
  <si>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</si>
  <si>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</si>
  <si>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</si>
  <si>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</si>
  <si>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</si>
  <si>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</si>
  <si>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</si>
  <si>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</si>
  <si>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</si>
  <si>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</si>
  <si>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</si>
  <si>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</si>
  <si>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</si>
  <si>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</si>
  <si>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</si>
  <si>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</si>
  <si>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</si>
  <si>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</si>
  <si>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</si>
  <si>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</si>
  <si>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</si>
  <si>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</si>
  <si>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</si>
  <si>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</si>
  <si>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</si>
  <si>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</si>
  <si>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</si>
  <si>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</si>
  <si>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</si>
  <si>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</si>
  <si>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</si>
  <si>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</si>
  <si>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</si>
  <si>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</si>
  <si>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</si>
  <si>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</si>
  <si>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</si>
  <si>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</si>
  <si>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</si>
  <si>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</si>
  <si>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</si>
  <si>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</si>
  <si>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</si>
  <si>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</si>
  <si>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</si>
  <si>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</si>
  <si>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</si>
  <si>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</si>
  <si>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</si>
  <si>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</si>
  <si>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</si>
  <si>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</si>
  <si>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</si>
  <si>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</si>
  <si>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</si>
  <si>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</si>
  <si>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</si>
  <si>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</si>
  <si>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</si>
  <si>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</si>
  <si>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</si>
  <si>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</si>
  <si>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</si>
  <si>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</si>
  <si>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</si>
  <si>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</si>
  <si>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</si>
  <si>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</si>
  <si>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</si>
  <si>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</si>
  <si>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</si>
  <si>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</si>
  <si>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</si>
  <si>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</si>
  <si>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</si>
  <si>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</si>
  <si>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</si>
  <si>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</si>
  <si>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</si>
  <si>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</si>
  <si>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</si>
  <si>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</si>
  <si>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</si>
  <si>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甲斐市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</si>
  <si>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</si>
  <si>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</si>
  <si>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</si>
  <si>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</si>
  <si>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</si>
  <si>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</si>
  <si>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</si>
  <si>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</si>
  <si>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</si>
  <si>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</si>
  <si>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</si>
  <si>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</si>
  <si>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</si>
  <si>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</si>
  <si>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</si>
  <si>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</si>
  <si>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　</t>
    </r>
    <r>
      <rPr>
        <sz val="11"/>
        <rFont val="ＭＳ ゴシック"/>
        <family val="3"/>
        <charset val="128"/>
      </rPr>
      <t>経営の健全性・効率性においては、本市水道事業の経営状況はを健全な水準を維持している。
　しかし、老朽化の状況を見ると、数値は改善していない。特に、管路更新率の数値は著しく下がっているため、今後は管路更新工事を増やし、更新ペースを上げる必要がある。
　水道料金などの収入を、管路更新等の改良工事費に充てていくことにより、管路更新率を上げ、水道施設の計画的な整備と更新を実施するとともに、今後も持続可能な健全経営を目指していく。</t>
    </r>
    <rPh sb="24" eb="28">
      <t>ケイエイジョウキョウ</t>
    </rPh>
    <rPh sb="30" eb="32">
      <t>ケンゼン</t>
    </rPh>
    <rPh sb="33" eb="35">
      <t>スイジュン</t>
    </rPh>
    <rPh sb="83" eb="84">
      <t>イチジル</t>
    </rPh>
    <rPh sb="126" eb="130">
      <t>スイドウリョウキン</t>
    </rPh>
    <phoneticPr fontId="4"/>
  </si>
  <si>
    <t>①経常収支比率は、100％以上を維持し、経常損益は黒字となっており収支は健全な水準にある。
②累積欠損比率は、欠損金を計上していない。
③流動比率は、前年度と比較して減少しているが、100％を大きく上回っていることから、短期的な債務に対する支払能力は十分に確保できている。
④企業債残高対給水収益比率は、類似団体平均と比較して非常に低い数値となっている。
⑤料金回収率は、100％以上を維持しており、給水に係る費用は十分賄えている。
⑥給水原価は、類似団体平均と比較して低い水準となっている。
⑦施設利用率は、近年下降傾向にあったが、やや回復した。コロナ対策の手洗い等で利用が増した可能性がある。
⑧有収率は、類似団体平均とほぼ同程度にある。今後も漏水調査や施設更新など、適切な維持管理を行っていく。</t>
    <rPh sb="240" eb="241">
      <t>ヒク</t>
    </rPh>
    <rPh sb="312" eb="316">
      <t>ルイジダンタイ</t>
    </rPh>
    <rPh sb="316" eb="318">
      <t>ヘイキン</t>
    </rPh>
    <rPh sb="328" eb="330">
      <t>コンゴ</t>
    </rPh>
    <rPh sb="331" eb="335">
      <t>ロウスイチョウサ</t>
    </rPh>
    <rPh sb="336" eb="340">
      <t>シセツコウシン</t>
    </rPh>
    <rPh sb="343" eb="345">
      <t>テキセツ</t>
    </rPh>
    <rPh sb="346" eb="350">
      <t>イジカンリ</t>
    </rPh>
    <rPh sb="351" eb="352">
      <t>オコナ</t>
    </rPh>
    <phoneticPr fontId="4"/>
  </si>
  <si>
    <r>
      <rPr>
        <sz val="11"/>
        <rFont val="ＭＳ ゴシック"/>
        <family val="3"/>
        <charset val="128"/>
      </rPr>
      <t>①有形固定資産減価償却率は、類似団体平均とほぼ同程度である。今後も計画的な施設更新が必要である。
②管路経年化率は、類似団体平均より低い水準となっている。
③管路更新率は、本年度数値が下がっている。管路更新ペースが著しく下がっているため、今後は管路更新工事を増やし、更新ペースを上げる必要がある。</t>
    </r>
    <r>
      <rPr>
        <sz val="11"/>
        <color theme="1"/>
        <rFont val="ＭＳ ゴシック"/>
        <family val="3"/>
        <charset val="128"/>
      </rPr>
      <t xml:space="preserve">
</t>
    </r>
    <rPh sb="14" eb="18">
      <t>ルイジダンタイ</t>
    </rPh>
    <rPh sb="18" eb="20">
      <t>ヘイキン</t>
    </rPh>
    <rPh sb="23" eb="26">
      <t>ドウテイド</t>
    </rPh>
    <rPh sb="30" eb="32">
      <t>コンゴ</t>
    </rPh>
    <rPh sb="33" eb="36">
      <t>ケイカクテキ</t>
    </rPh>
    <rPh sb="37" eb="41">
      <t>シセツコウシン</t>
    </rPh>
    <rPh sb="42" eb="44">
      <t>ヒツヨウ</t>
    </rPh>
    <rPh sb="67" eb="68">
      <t>ヒク</t>
    </rPh>
    <rPh sb="69" eb="71">
      <t>スイジュン</t>
    </rPh>
    <rPh sb="109" eb="110">
      <t>イチジル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</si>
</sst>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177" fontId="0" fillId="6" borderId="5" xfId="1" applyNumberFormat="1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0.7</c:v>
                </c:pt>
                <c:pt idx="2">
                  <c:v>0.61</c:v>
                </c:pt>
                <c:pt idx="3">
                  <c:v>0.48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3-47A4-B90B-7B69D90E2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0.63</c:v>
                </c:pt>
                <c:pt idx="2">
                  <c:v>0.63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3-47A4-B90B-7B69D90E2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56.29</c:v>
                </c:pt>
                <c:pt idx="1">
                  <c:v>55.22</c:v>
                </c:pt>
                <c:pt idx="2">
                  <c:v>53.76</c:v>
                </c:pt>
                <c:pt idx="3">
                  <c:v>54.84</c:v>
                </c:pt>
                <c:pt idx="4">
                  <c:v>55.09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5-4FCD-9371-348080A19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59.46</c:v>
                </c:pt>
                <c:pt idx="2">
                  <c:v>59.51</c:v>
                </c:pt>
                <c:pt idx="3">
                  <c:v>59.91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5-4FCD-9371-348080A19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86.49</c:v>
                </c:pt>
                <c:pt idx="1">
                  <c:v>87.8</c:v>
                </c:pt>
                <c:pt idx="2">
                  <c:v>89.13</c:v>
                </c:pt>
                <c:pt idx="3">
                  <c:v>89.25</c:v>
                </c:pt>
                <c:pt idx="4">
                  <c:v>87.88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1-4C62-AFA9-C6AE6F118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87.28</c:v>
                </c:pt>
                <c:pt idx="1">
                  <c:v>87.41</c:v>
                </c:pt>
                <c:pt idx="2">
                  <c:v>87.08</c:v>
                </c:pt>
                <c:pt idx="3">
                  <c:v>87.26</c:v>
                </c:pt>
                <c:pt idx="4">
                  <c:v>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1-4C62-AFA9-C6AE6F118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116.16</c:v>
                </c:pt>
                <c:pt idx="1">
                  <c:v>118.58</c:v>
                </c:pt>
                <c:pt idx="2">
                  <c:v>134.61000000000001</c:v>
                </c:pt>
                <c:pt idx="3">
                  <c:v>139.1</c:v>
                </c:pt>
                <c:pt idx="4">
                  <c:v>136.80000000000001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D-4CA0-98FB-47D770FE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112.15</c:v>
                </c:pt>
                <c:pt idx="1">
                  <c:v>111.44</c:v>
                </c:pt>
                <c:pt idx="2">
                  <c:v>111.17</c:v>
                </c:pt>
                <c:pt idx="3">
                  <c:v>110.91</c:v>
                </c:pt>
                <c:pt idx="4">
                  <c:v>111.49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D-4CA0-98FB-47D770FE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49.2</c:v>
                </c:pt>
                <c:pt idx="1">
                  <c:v>50.16</c:v>
                </c:pt>
                <c:pt idx="2">
                  <c:v>51</c:v>
                </c:pt>
                <c:pt idx="3">
                  <c:v>51.44</c:v>
                </c:pt>
                <c:pt idx="4">
                  <c:v>51.37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C-4216-9524-C5EB257FD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46.94</c:v>
                </c:pt>
                <c:pt idx="1">
                  <c:v>47.62</c:v>
                </c:pt>
                <c:pt idx="2">
                  <c:v>48.55</c:v>
                </c:pt>
                <c:pt idx="3">
                  <c:v>49.2</c:v>
                </c:pt>
                <c:pt idx="4">
                  <c:v>50.01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C-4216-9524-C5EB257FD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4.93</c:v>
                </c:pt>
                <c:pt idx="1">
                  <c:v>6.19</c:v>
                </c:pt>
                <c:pt idx="2">
                  <c:v>9.2799999999999994</c:v>
                </c:pt>
                <c:pt idx="3">
                  <c:v>10.58</c:v>
                </c:pt>
                <c:pt idx="4">
                  <c:v>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2-4494-B2C8-15DE7FCCB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14.48</c:v>
                </c:pt>
                <c:pt idx="1">
                  <c:v>16.27</c:v>
                </c:pt>
                <c:pt idx="2">
                  <c:v>17.11</c:v>
                </c:pt>
                <c:pt idx="3">
                  <c:v>18.329999999999998</c:v>
                </c:pt>
                <c:pt idx="4">
                  <c:v>20.27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E2-4494-B2C8-15DE7FCCB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1-4155-B929-732878684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</c:v>
                </c:pt>
                <c:pt idx="1">
                  <c:v>1.03</c:v>
                </c:pt>
                <c:pt idx="2">
                  <c:v>0.78</c:v>
                </c:pt>
                <c:pt idx="3">
                  <c:v>0.92</c:v>
                </c:pt>
                <c:pt idx="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1-4155-B929-732878684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604.83000000000004</c:v>
                </c:pt>
                <c:pt idx="1">
                  <c:v>581.30999999999995</c:v>
                </c:pt>
                <c:pt idx="2">
                  <c:v>1112.1099999999999</c:v>
                </c:pt>
                <c:pt idx="3">
                  <c:v>861.15</c:v>
                </c:pt>
                <c:pt idx="4">
                  <c:v>767.1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C-4B13-B825-AEFC1E080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355.5</c:v>
                </c:pt>
                <c:pt idx="1">
                  <c:v>349.83</c:v>
                </c:pt>
                <c:pt idx="2">
                  <c:v>360.86</c:v>
                </c:pt>
                <c:pt idx="3">
                  <c:v>350.79</c:v>
                </c:pt>
                <c:pt idx="4">
                  <c:v>354.57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C-4B13-B825-AEFC1E080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13.92</c:v>
                </c:pt>
                <c:pt idx="1">
                  <c:v>9.33</c:v>
                </c:pt>
                <c:pt idx="2">
                  <c:v>6.13</c:v>
                </c:pt>
                <c:pt idx="3">
                  <c:v>4.5599999999999996</c:v>
                </c:pt>
                <c:pt idx="4">
                  <c:v>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7-4CBA-ABBE-B9699227D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312.58</c:v>
                </c:pt>
                <c:pt idx="1">
                  <c:v>314.87</c:v>
                </c:pt>
                <c:pt idx="2">
                  <c:v>309.27999999999997</c:v>
                </c:pt>
                <c:pt idx="3">
                  <c:v>322.92</c:v>
                </c:pt>
                <c:pt idx="4">
                  <c:v>303.45999999999998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7-4CBA-ABBE-B9699227D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108.37</c:v>
                </c:pt>
                <c:pt idx="1">
                  <c:v>110.42</c:v>
                </c:pt>
                <c:pt idx="2">
                  <c:v>128.26</c:v>
                </c:pt>
                <c:pt idx="3">
                  <c:v>134.22999999999999</c:v>
                </c:pt>
                <c:pt idx="4">
                  <c:v>130.91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6-4087-8468-D24DF4D2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104.57</c:v>
                </c:pt>
                <c:pt idx="1">
                  <c:v>103.54</c:v>
                </c:pt>
                <c:pt idx="2">
                  <c:v>103.32</c:v>
                </c:pt>
                <c:pt idx="3">
                  <c:v>100.85</c:v>
                </c:pt>
                <c:pt idx="4">
                  <c:v>103.79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6-4087-8468-D24DF4D2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98.05</c:v>
                </c:pt>
                <c:pt idx="1">
                  <c:v>96.27</c:v>
                </c:pt>
                <c:pt idx="2">
                  <c:v>99.1</c:v>
                </c:pt>
                <c:pt idx="3">
                  <c:v>98.48</c:v>
                </c:pt>
                <c:pt idx="4">
                  <c:v>100.97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B-4FC2-A4B7-98DB7B814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165.47</c:v>
                </c:pt>
                <c:pt idx="1">
                  <c:v>167.46</c:v>
                </c:pt>
                <c:pt idx="2">
                  <c:v>168.56</c:v>
                </c:pt>
                <c:pt idx="3">
                  <c:v>167.1</c:v>
                </c:pt>
                <c:pt idx="4">
                  <c:v>167.86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DB-4FC2-A4B7-98DB7B814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13" zoomScaleNormal="100" workbookViewId="0">
      <selection activeCell="BI36" sqref="BI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3" spans="1:78" ht="9.75" customHeight="1" x14ac:dyDescent="0.15">
      <c r="A3" s="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</row>
    <row r="4" spans="1:78" ht="9.75" customHeight="1" x14ac:dyDescent="0.1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3" t="str">
        <f>データ!H6</f>
        <v>山梨県　甲斐市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4"/>
      <c r="AE6" s="34"/>
      <c r="AF6" s="34"/>
      <c r="AG6" s="3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5" t="s">
        <v>1</v>
      </c>
      <c r="C7" s="36"/>
      <c r="D7" s="36"/>
      <c r="E7" s="36"/>
      <c r="F7" s="36"/>
      <c r="G7" s="36"/>
      <c r="H7" s="36"/>
      <c r="I7" s="35" t="s">
        <v>2</v>
      </c>
      <c r="J7" s="36"/>
      <c r="K7" s="36"/>
      <c r="L7" s="36"/>
      <c r="M7" s="36"/>
      <c r="N7" s="36"/>
      <c r="O7" s="37"/>
      <c r="P7" s="38" t="s">
        <v>3</v>
      </c>
      <c r="Q7" s="38"/>
      <c r="R7" s="38"/>
      <c r="S7" s="38"/>
      <c r="T7" s="38"/>
      <c r="U7" s="38"/>
      <c r="V7" s="38"/>
      <c r="W7" s="38" t="s">
        <v>4</v>
      </c>
      <c r="X7" s="38"/>
      <c r="Y7" s="38"/>
      <c r="Z7" s="38"/>
      <c r="AA7" s="38"/>
      <c r="AB7" s="38"/>
      <c r="AC7" s="38"/>
      <c r="AD7" s="38" t="s">
        <v>5</v>
      </c>
      <c r="AE7" s="38"/>
      <c r="AF7" s="38"/>
      <c r="AG7" s="38"/>
      <c r="AH7" s="38"/>
      <c r="AI7" s="38"/>
      <c r="AJ7" s="38"/>
      <c r="AK7" s="2"/>
      <c r="AL7" s="38" t="s">
        <v>6</v>
      </c>
      <c r="AM7" s="38"/>
      <c r="AN7" s="38"/>
      <c r="AO7" s="38"/>
      <c r="AP7" s="38"/>
      <c r="AQ7" s="38"/>
      <c r="AR7" s="38"/>
      <c r="AS7" s="38"/>
      <c r="AT7" s="35" t="s">
        <v>7</v>
      </c>
      <c r="AU7" s="36"/>
      <c r="AV7" s="36"/>
      <c r="AW7" s="36"/>
      <c r="AX7" s="36"/>
      <c r="AY7" s="36"/>
      <c r="AZ7" s="36"/>
      <c r="BA7" s="36"/>
      <c r="BB7" s="38" t="s">
        <v>8</v>
      </c>
      <c r="BC7" s="38"/>
      <c r="BD7" s="38"/>
      <c r="BE7" s="38"/>
      <c r="BF7" s="38"/>
      <c r="BG7" s="38"/>
      <c r="BH7" s="38"/>
      <c r="BI7" s="38"/>
      <c r="BJ7" s="3"/>
      <c r="BK7" s="3"/>
      <c r="BL7" s="39" t="s">
        <v>9</v>
      </c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1"/>
    </row>
    <row r="8" spans="1:78" ht="18.75" customHeight="1" x14ac:dyDescent="0.15">
      <c r="A8" s="2"/>
      <c r="B8" s="42" t="str">
        <f>データ!$I$6</f>
        <v>法適用</v>
      </c>
      <c r="C8" s="43"/>
      <c r="D8" s="43"/>
      <c r="E8" s="43"/>
      <c r="F8" s="43"/>
      <c r="G8" s="43"/>
      <c r="H8" s="43"/>
      <c r="I8" s="42" t="str">
        <f>データ!$J$6</f>
        <v>水道事業</v>
      </c>
      <c r="J8" s="43"/>
      <c r="K8" s="43"/>
      <c r="L8" s="43"/>
      <c r="M8" s="43"/>
      <c r="N8" s="43"/>
      <c r="O8" s="44"/>
      <c r="P8" s="45" t="str">
        <f>データ!$K$6</f>
        <v>末端給水事業</v>
      </c>
      <c r="Q8" s="45"/>
      <c r="R8" s="45"/>
      <c r="S8" s="45"/>
      <c r="T8" s="45"/>
      <c r="U8" s="45"/>
      <c r="V8" s="45"/>
      <c r="W8" s="45" t="str">
        <f>データ!$L$6</f>
        <v>A4</v>
      </c>
      <c r="X8" s="45"/>
      <c r="Y8" s="45"/>
      <c r="Z8" s="45"/>
      <c r="AA8" s="45"/>
      <c r="AB8" s="45"/>
      <c r="AC8" s="45"/>
      <c r="AD8" s="45" t="str">
        <f>データ!$M$6</f>
        <v>非設置</v>
      </c>
      <c r="AE8" s="45"/>
      <c r="AF8" s="45"/>
      <c r="AG8" s="45"/>
      <c r="AH8" s="45"/>
      <c r="AI8" s="45"/>
      <c r="AJ8" s="45"/>
      <c r="AK8" s="2"/>
      <c r="AL8" s="46">
        <f>データ!$R$6</f>
        <v>76343</v>
      </c>
      <c r="AM8" s="46"/>
      <c r="AN8" s="46"/>
      <c r="AO8" s="46"/>
      <c r="AP8" s="46"/>
      <c r="AQ8" s="46"/>
      <c r="AR8" s="46"/>
      <c r="AS8" s="46"/>
      <c r="AT8" s="47">
        <f>データ!$S$6</f>
        <v>71.95</v>
      </c>
      <c r="AU8" s="48"/>
      <c r="AV8" s="48"/>
      <c r="AW8" s="48"/>
      <c r="AX8" s="48"/>
      <c r="AY8" s="48"/>
      <c r="AZ8" s="48"/>
      <c r="BA8" s="48"/>
      <c r="BB8" s="49">
        <f>データ!$T$6</f>
        <v>1061.06</v>
      </c>
      <c r="BC8" s="49"/>
      <c r="BD8" s="49"/>
      <c r="BE8" s="49"/>
      <c r="BF8" s="49"/>
      <c r="BG8" s="49"/>
      <c r="BH8" s="49"/>
      <c r="BI8" s="49"/>
      <c r="BJ8" s="3"/>
      <c r="BK8" s="3"/>
      <c r="BL8" s="50" t="s">
        <v>10</v>
      </c>
      <c r="BM8" s="51"/>
      <c r="BN8" s="52" t="s">
        <v>11</v>
      </c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3"/>
    </row>
    <row r="9" spans="1:78" ht="18.75" customHeight="1" x14ac:dyDescent="0.15">
      <c r="A9" s="2"/>
      <c r="B9" s="35" t="s">
        <v>12</v>
      </c>
      <c r="C9" s="36"/>
      <c r="D9" s="36"/>
      <c r="E9" s="36"/>
      <c r="F9" s="36"/>
      <c r="G9" s="36"/>
      <c r="H9" s="36"/>
      <c r="I9" s="35" t="s">
        <v>13</v>
      </c>
      <c r="J9" s="36"/>
      <c r="K9" s="36"/>
      <c r="L9" s="36"/>
      <c r="M9" s="36"/>
      <c r="N9" s="36"/>
      <c r="O9" s="37"/>
      <c r="P9" s="38" t="s">
        <v>14</v>
      </c>
      <c r="Q9" s="38"/>
      <c r="R9" s="38"/>
      <c r="S9" s="38"/>
      <c r="T9" s="38"/>
      <c r="U9" s="38"/>
      <c r="V9" s="38"/>
      <c r="W9" s="38" t="s">
        <v>15</v>
      </c>
      <c r="X9" s="38"/>
      <c r="Y9" s="38"/>
      <c r="Z9" s="38"/>
      <c r="AA9" s="38"/>
      <c r="AB9" s="38"/>
      <c r="AC9" s="38"/>
      <c r="AD9" s="2"/>
      <c r="AE9" s="2"/>
      <c r="AF9" s="2"/>
      <c r="AG9" s="2"/>
      <c r="AH9" s="2"/>
      <c r="AI9" s="2"/>
      <c r="AJ9" s="2"/>
      <c r="AK9" s="2"/>
      <c r="AL9" s="38" t="s">
        <v>16</v>
      </c>
      <c r="AM9" s="38"/>
      <c r="AN9" s="38"/>
      <c r="AO9" s="38"/>
      <c r="AP9" s="38"/>
      <c r="AQ9" s="38"/>
      <c r="AR9" s="38"/>
      <c r="AS9" s="38"/>
      <c r="AT9" s="35" t="s">
        <v>17</v>
      </c>
      <c r="AU9" s="36"/>
      <c r="AV9" s="36"/>
      <c r="AW9" s="36"/>
      <c r="AX9" s="36"/>
      <c r="AY9" s="36"/>
      <c r="AZ9" s="36"/>
      <c r="BA9" s="36"/>
      <c r="BB9" s="38" t="s">
        <v>18</v>
      </c>
      <c r="BC9" s="38"/>
      <c r="BD9" s="38"/>
      <c r="BE9" s="38"/>
      <c r="BF9" s="38"/>
      <c r="BG9" s="38"/>
      <c r="BH9" s="38"/>
      <c r="BI9" s="38"/>
      <c r="BJ9" s="3"/>
      <c r="BK9" s="3"/>
      <c r="BL9" s="54" t="s">
        <v>19</v>
      </c>
      <c r="BM9" s="55"/>
      <c r="BN9" s="56" t="s">
        <v>20</v>
      </c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7"/>
    </row>
    <row r="10" spans="1:78" ht="18.75" customHeight="1" x14ac:dyDescent="0.15">
      <c r="A10" s="2"/>
      <c r="B10" s="47" t="str">
        <f>データ!$N$6</f>
        <v>-</v>
      </c>
      <c r="C10" s="48"/>
      <c r="D10" s="48"/>
      <c r="E10" s="48"/>
      <c r="F10" s="48"/>
      <c r="G10" s="48"/>
      <c r="H10" s="48"/>
      <c r="I10" s="47">
        <f>データ!$O$6</f>
        <v>97.72</v>
      </c>
      <c r="J10" s="48"/>
      <c r="K10" s="48"/>
      <c r="L10" s="48"/>
      <c r="M10" s="48"/>
      <c r="N10" s="48"/>
      <c r="O10" s="83"/>
      <c r="P10" s="49">
        <f>データ!$P$6</f>
        <v>99.02</v>
      </c>
      <c r="Q10" s="49"/>
      <c r="R10" s="49"/>
      <c r="S10" s="49"/>
      <c r="T10" s="49"/>
      <c r="U10" s="49"/>
      <c r="V10" s="49"/>
      <c r="W10" s="46">
        <f>データ!$Q$6</f>
        <v>2431</v>
      </c>
      <c r="X10" s="46"/>
      <c r="Y10" s="46"/>
      <c r="Z10" s="46"/>
      <c r="AA10" s="46"/>
      <c r="AB10" s="46"/>
      <c r="AC10" s="46"/>
      <c r="AD10" s="2"/>
      <c r="AE10" s="2"/>
      <c r="AF10" s="2"/>
      <c r="AG10" s="2"/>
      <c r="AH10" s="2"/>
      <c r="AI10" s="2"/>
      <c r="AJ10" s="2"/>
      <c r="AK10" s="2"/>
      <c r="AL10" s="46">
        <f>データ!$U$6</f>
        <v>56117</v>
      </c>
      <c r="AM10" s="46"/>
      <c r="AN10" s="46"/>
      <c r="AO10" s="46"/>
      <c r="AP10" s="46"/>
      <c r="AQ10" s="46"/>
      <c r="AR10" s="46"/>
      <c r="AS10" s="46"/>
      <c r="AT10" s="47">
        <f>データ!$V$6</f>
        <v>25.27</v>
      </c>
      <c r="AU10" s="48"/>
      <c r="AV10" s="48"/>
      <c r="AW10" s="48"/>
      <c r="AX10" s="48"/>
      <c r="AY10" s="48"/>
      <c r="AZ10" s="48"/>
      <c r="BA10" s="48"/>
      <c r="BB10" s="49">
        <f>データ!$W$6</f>
        <v>2220.6999999999998</v>
      </c>
      <c r="BC10" s="49"/>
      <c r="BD10" s="49"/>
      <c r="BE10" s="49"/>
      <c r="BF10" s="49"/>
      <c r="BG10" s="49"/>
      <c r="BH10" s="49"/>
      <c r="BI10" s="49"/>
      <c r="BJ10" s="2"/>
      <c r="BK10" s="2"/>
      <c r="BL10" s="65" t="s">
        <v>21</v>
      </c>
      <c r="BM10" s="66"/>
      <c r="BN10" s="67" t="s">
        <v>22</v>
      </c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9" t="s">
        <v>23</v>
      </c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</row>
    <row r="14" spans="1:78" ht="13.5" customHeight="1" x14ac:dyDescent="0.15">
      <c r="A14" s="2"/>
      <c r="B14" s="71" t="s">
        <v>24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3"/>
      <c r="BK14" s="2"/>
      <c r="BL14" s="77" t="s">
        <v>25</v>
      </c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9"/>
    </row>
    <row r="15" spans="1:78" ht="13.5" customHeight="1" x14ac:dyDescent="0.15">
      <c r="A15" s="2"/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6"/>
      <c r="BK15" s="2"/>
      <c r="BL15" s="80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4" t="s">
        <v>111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1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7" t="s">
        <v>26</v>
      </c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80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112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 x14ac:dyDescent="0.15">
      <c r="A60" s="2"/>
      <c r="B60" s="74" t="s">
        <v>27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6"/>
      <c r="BK60" s="2"/>
      <c r="BL60" s="61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 x14ac:dyDescent="0.15">
      <c r="A61" s="2"/>
      <c r="B61" s="74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6"/>
      <c r="BK61" s="2"/>
      <c r="BL61" s="61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1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7" t="s">
        <v>28</v>
      </c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80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8" t="s">
        <v>110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2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E6/q9/Y3bAFJfZm3fChSPX1DK3UjqnJK2+nlzWyybRTFvdb7462IWQ+tyytVsnV5RFCW79YL0cVTi7MiovNn8g==" saltValue="PL3kzAHB919w+txj1jNmD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topLeftCell="A4" workbookViewId="0">
      <selection activeCell="D25" sqref="D25"/>
    </sheetView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6" t="s">
        <v>50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92" t="s">
        <v>51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 t="s">
        <v>52</v>
      </c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  <c r="X4" s="85" t="s">
        <v>54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 t="s">
        <v>55</v>
      </c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 t="s">
        <v>56</v>
      </c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 t="s">
        <v>57</v>
      </c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 t="s">
        <v>58</v>
      </c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 t="s">
        <v>59</v>
      </c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 t="s">
        <v>60</v>
      </c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 t="s">
        <v>61</v>
      </c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 t="s">
        <v>62</v>
      </c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 t="s">
        <v>63</v>
      </c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 t="s">
        <v>64</v>
      </c>
      <c r="EE4" s="85"/>
      <c r="EF4" s="85"/>
      <c r="EG4" s="85"/>
      <c r="EH4" s="85"/>
      <c r="EI4" s="85"/>
      <c r="EJ4" s="85"/>
      <c r="EK4" s="85"/>
      <c r="EL4" s="85"/>
      <c r="EM4" s="85"/>
      <c r="EN4" s="85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192104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山梨県　甲斐市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97.72</v>
      </c>
      <c r="P6" s="21">
        <f t="shared" si="3"/>
        <v>99.02</v>
      </c>
      <c r="Q6" s="21">
        <f t="shared" si="3"/>
        <v>2431</v>
      </c>
      <c r="R6" s="21">
        <f t="shared" si="3"/>
        <v>76343</v>
      </c>
      <c r="S6" s="21">
        <f t="shared" si="3"/>
        <v>71.95</v>
      </c>
      <c r="T6" s="21">
        <f t="shared" si="3"/>
        <v>1061.06</v>
      </c>
      <c r="U6" s="21">
        <f t="shared" si="3"/>
        <v>56117</v>
      </c>
      <c r="V6" s="21">
        <f t="shared" si="3"/>
        <v>25.27</v>
      </c>
      <c r="W6" s="21">
        <f t="shared" si="3"/>
        <v>2220.6999999999998</v>
      </c>
      <c r="X6" s="22">
        <f>IF(X7="",NA(),X7)</f>
        <v>116.16</v>
      </c>
      <c r="Y6" s="22">
        <f t="shared" ref="Y6:AG6" si="4">IF(Y7="",NA(),Y7)</f>
        <v>118.58</v>
      </c>
      <c r="Z6" s="22">
        <f t="shared" si="4"/>
        <v>134.61000000000001</v>
      </c>
      <c r="AA6" s="22">
        <f t="shared" si="4"/>
        <v>139.1</v>
      </c>
      <c r="AB6" s="22">
        <f t="shared" si="4"/>
        <v>136.80000000000001</v>
      </c>
      <c r="AC6" s="22">
        <f t="shared" si="4"/>
        <v>112.15</v>
      </c>
      <c r="AD6" s="22">
        <f t="shared" si="4"/>
        <v>111.44</v>
      </c>
      <c r="AE6" s="22">
        <f t="shared" si="4"/>
        <v>111.17</v>
      </c>
      <c r="AF6" s="22">
        <f t="shared" si="4"/>
        <v>110.91</v>
      </c>
      <c r="AG6" s="22">
        <f t="shared" si="4"/>
        <v>111.49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</v>
      </c>
      <c r="AO6" s="22">
        <f t="shared" si="5"/>
        <v>1.03</v>
      </c>
      <c r="AP6" s="22">
        <f t="shared" si="5"/>
        <v>0.78</v>
      </c>
      <c r="AQ6" s="22">
        <f t="shared" si="5"/>
        <v>0.92</v>
      </c>
      <c r="AR6" s="22">
        <f t="shared" si="5"/>
        <v>0.87</v>
      </c>
      <c r="AS6" s="21" t="str">
        <f>IF(AS7="","",IF(AS7="-","【-】","【"&amp;SUBSTITUTE(TEXT(AS7,"#,##0.00"),"-","△")&amp;"】"))</f>
        <v>【1.30】</v>
      </c>
      <c r="AT6" s="22">
        <f>IF(AT7="",NA(),AT7)</f>
        <v>604.83000000000004</v>
      </c>
      <c r="AU6" s="22">
        <f t="shared" ref="AU6:BC6" si="6">IF(AU7="",NA(),AU7)</f>
        <v>581.30999999999995</v>
      </c>
      <c r="AV6" s="22">
        <f t="shared" si="6"/>
        <v>1112.1099999999999</v>
      </c>
      <c r="AW6" s="22">
        <f t="shared" si="6"/>
        <v>861.15</v>
      </c>
      <c r="AX6" s="22">
        <f t="shared" si="6"/>
        <v>767.1</v>
      </c>
      <c r="AY6" s="22">
        <f t="shared" si="6"/>
        <v>355.5</v>
      </c>
      <c r="AZ6" s="22">
        <f t="shared" si="6"/>
        <v>349.83</v>
      </c>
      <c r="BA6" s="22">
        <f t="shared" si="6"/>
        <v>360.86</v>
      </c>
      <c r="BB6" s="22">
        <f t="shared" si="6"/>
        <v>350.79</v>
      </c>
      <c r="BC6" s="22">
        <f t="shared" si="6"/>
        <v>354.57</v>
      </c>
      <c r="BD6" s="21" t="str">
        <f>IF(BD7="","",IF(BD7="-","【-】","【"&amp;SUBSTITUTE(TEXT(BD7,"#,##0.00"),"-","△")&amp;"】"))</f>
        <v>【261.51】</v>
      </c>
      <c r="BE6" s="22">
        <f>IF(BE7="",NA(),BE7)</f>
        <v>13.92</v>
      </c>
      <c r="BF6" s="22">
        <f t="shared" ref="BF6:BN6" si="7">IF(BF7="",NA(),BF7)</f>
        <v>9.33</v>
      </c>
      <c r="BG6" s="22">
        <f t="shared" si="7"/>
        <v>6.13</v>
      </c>
      <c r="BH6" s="22">
        <f t="shared" si="7"/>
        <v>4.5599999999999996</v>
      </c>
      <c r="BI6" s="22">
        <f t="shared" si="7"/>
        <v>3.32</v>
      </c>
      <c r="BJ6" s="22">
        <f t="shared" si="7"/>
        <v>312.58</v>
      </c>
      <c r="BK6" s="22">
        <f t="shared" si="7"/>
        <v>314.87</v>
      </c>
      <c r="BL6" s="22">
        <f t="shared" si="7"/>
        <v>309.27999999999997</v>
      </c>
      <c r="BM6" s="22">
        <f t="shared" si="7"/>
        <v>322.92</v>
      </c>
      <c r="BN6" s="22">
        <f t="shared" si="7"/>
        <v>303.45999999999998</v>
      </c>
      <c r="BO6" s="21" t="str">
        <f>IF(BO7="","",IF(BO7="-","【-】","【"&amp;SUBSTITUTE(TEXT(BO7,"#,##0.00"),"-","△")&amp;"】"))</f>
        <v>【265.16】</v>
      </c>
      <c r="BP6" s="22">
        <f>IF(BP7="",NA(),BP7)</f>
        <v>108.37</v>
      </c>
      <c r="BQ6" s="22">
        <f t="shared" ref="BQ6:BY6" si="8">IF(BQ7="",NA(),BQ7)</f>
        <v>110.42</v>
      </c>
      <c r="BR6" s="22">
        <f t="shared" si="8"/>
        <v>128.26</v>
      </c>
      <c r="BS6" s="22">
        <f t="shared" si="8"/>
        <v>134.22999999999999</v>
      </c>
      <c r="BT6" s="22">
        <f t="shared" si="8"/>
        <v>130.91</v>
      </c>
      <c r="BU6" s="22">
        <f t="shared" si="8"/>
        <v>104.57</v>
      </c>
      <c r="BV6" s="22">
        <f t="shared" si="8"/>
        <v>103.54</v>
      </c>
      <c r="BW6" s="22">
        <f t="shared" si="8"/>
        <v>103.32</v>
      </c>
      <c r="BX6" s="22">
        <f t="shared" si="8"/>
        <v>100.85</v>
      </c>
      <c r="BY6" s="22">
        <f t="shared" si="8"/>
        <v>103.79</v>
      </c>
      <c r="BZ6" s="21" t="str">
        <f>IF(BZ7="","",IF(BZ7="-","【-】","【"&amp;SUBSTITUTE(TEXT(BZ7,"#,##0.00"),"-","△")&amp;"】"))</f>
        <v>【102.35】</v>
      </c>
      <c r="CA6" s="22">
        <f>IF(CA7="",NA(),CA7)</f>
        <v>98.05</v>
      </c>
      <c r="CB6" s="22">
        <f t="shared" ref="CB6:CJ6" si="9">IF(CB7="",NA(),CB7)</f>
        <v>96.27</v>
      </c>
      <c r="CC6" s="22">
        <f t="shared" si="9"/>
        <v>99.1</v>
      </c>
      <c r="CD6" s="22">
        <f t="shared" si="9"/>
        <v>98.48</v>
      </c>
      <c r="CE6" s="22">
        <f t="shared" si="9"/>
        <v>100.97</v>
      </c>
      <c r="CF6" s="22">
        <f t="shared" si="9"/>
        <v>165.47</v>
      </c>
      <c r="CG6" s="22">
        <f t="shared" si="9"/>
        <v>167.46</v>
      </c>
      <c r="CH6" s="22">
        <f t="shared" si="9"/>
        <v>168.56</v>
      </c>
      <c r="CI6" s="22">
        <f t="shared" si="9"/>
        <v>167.1</v>
      </c>
      <c r="CJ6" s="22">
        <f t="shared" si="9"/>
        <v>167.86</v>
      </c>
      <c r="CK6" s="21" t="str">
        <f>IF(CK7="","",IF(CK7="-","【-】","【"&amp;SUBSTITUTE(TEXT(CK7,"#,##0.00"),"-","△")&amp;"】"))</f>
        <v>【167.74】</v>
      </c>
      <c r="CL6" s="22">
        <f>IF(CL7="",NA(),CL7)</f>
        <v>56.29</v>
      </c>
      <c r="CM6" s="22">
        <f t="shared" ref="CM6:CU6" si="10">IF(CM7="",NA(),CM7)</f>
        <v>55.22</v>
      </c>
      <c r="CN6" s="22">
        <f t="shared" si="10"/>
        <v>53.76</v>
      </c>
      <c r="CO6" s="22">
        <f t="shared" si="10"/>
        <v>54.84</v>
      </c>
      <c r="CP6" s="22">
        <f t="shared" si="10"/>
        <v>55.09</v>
      </c>
      <c r="CQ6" s="22">
        <f t="shared" si="10"/>
        <v>59.74</v>
      </c>
      <c r="CR6" s="22">
        <f t="shared" si="10"/>
        <v>59.46</v>
      </c>
      <c r="CS6" s="22">
        <f t="shared" si="10"/>
        <v>59.51</v>
      </c>
      <c r="CT6" s="22">
        <f t="shared" si="10"/>
        <v>59.91</v>
      </c>
      <c r="CU6" s="22">
        <f t="shared" si="10"/>
        <v>59.4</v>
      </c>
      <c r="CV6" s="21" t="str">
        <f>IF(CV7="","",IF(CV7="-","【-】","【"&amp;SUBSTITUTE(TEXT(CV7,"#,##0.00"),"-","△")&amp;"】"))</f>
        <v>【60.29】</v>
      </c>
      <c r="CW6" s="22">
        <f>IF(CW7="",NA(),CW7)</f>
        <v>86.49</v>
      </c>
      <c r="CX6" s="22">
        <f t="shared" ref="CX6:DF6" si="11">IF(CX7="",NA(),CX7)</f>
        <v>87.8</v>
      </c>
      <c r="CY6" s="22">
        <f t="shared" si="11"/>
        <v>89.13</v>
      </c>
      <c r="CZ6" s="22">
        <f t="shared" si="11"/>
        <v>89.25</v>
      </c>
      <c r="DA6" s="22">
        <f t="shared" si="11"/>
        <v>87.88</v>
      </c>
      <c r="DB6" s="22">
        <f t="shared" si="11"/>
        <v>87.28</v>
      </c>
      <c r="DC6" s="22">
        <f t="shared" si="11"/>
        <v>87.41</v>
      </c>
      <c r="DD6" s="22">
        <f t="shared" si="11"/>
        <v>87.08</v>
      </c>
      <c r="DE6" s="22">
        <f t="shared" si="11"/>
        <v>87.26</v>
      </c>
      <c r="DF6" s="22">
        <f t="shared" si="11"/>
        <v>87.57</v>
      </c>
      <c r="DG6" s="21" t="str">
        <f>IF(DG7="","",IF(DG7="-","【-】","【"&amp;SUBSTITUTE(TEXT(DG7,"#,##0.00"),"-","△")&amp;"】"))</f>
        <v>【90.12】</v>
      </c>
      <c r="DH6" s="22">
        <f>IF(DH7="",NA(),DH7)</f>
        <v>49.2</v>
      </c>
      <c r="DI6" s="22">
        <f t="shared" ref="DI6:DQ6" si="12">IF(DI7="",NA(),DI7)</f>
        <v>50.16</v>
      </c>
      <c r="DJ6" s="22">
        <f t="shared" si="12"/>
        <v>51</v>
      </c>
      <c r="DK6" s="22">
        <f t="shared" si="12"/>
        <v>51.44</v>
      </c>
      <c r="DL6" s="22">
        <f t="shared" si="12"/>
        <v>51.37</v>
      </c>
      <c r="DM6" s="22">
        <f t="shared" si="12"/>
        <v>46.94</v>
      </c>
      <c r="DN6" s="22">
        <f t="shared" si="12"/>
        <v>47.62</v>
      </c>
      <c r="DO6" s="22">
        <f t="shared" si="12"/>
        <v>48.55</v>
      </c>
      <c r="DP6" s="22">
        <f t="shared" si="12"/>
        <v>49.2</v>
      </c>
      <c r="DQ6" s="22">
        <f t="shared" si="12"/>
        <v>50.01</v>
      </c>
      <c r="DR6" s="21" t="str">
        <f>IF(DR7="","",IF(DR7="-","【-】","【"&amp;SUBSTITUTE(TEXT(DR7,"#,##0.00"),"-","△")&amp;"】"))</f>
        <v>【50.88】</v>
      </c>
      <c r="DS6" s="22">
        <f>IF(DS7="",NA(),DS7)</f>
        <v>4.93</v>
      </c>
      <c r="DT6" s="22">
        <f t="shared" ref="DT6:EB6" si="13">IF(DT7="",NA(),DT7)</f>
        <v>6.19</v>
      </c>
      <c r="DU6" s="22">
        <f t="shared" si="13"/>
        <v>9.2799999999999994</v>
      </c>
      <c r="DV6" s="22">
        <f t="shared" si="13"/>
        <v>10.58</v>
      </c>
      <c r="DW6" s="22">
        <f t="shared" si="13"/>
        <v>8.92</v>
      </c>
      <c r="DX6" s="22">
        <f t="shared" si="13"/>
        <v>14.48</v>
      </c>
      <c r="DY6" s="22">
        <f t="shared" si="13"/>
        <v>16.27</v>
      </c>
      <c r="DZ6" s="22">
        <f t="shared" si="13"/>
        <v>17.11</v>
      </c>
      <c r="EA6" s="22">
        <f t="shared" si="13"/>
        <v>18.329999999999998</v>
      </c>
      <c r="EB6" s="22">
        <f t="shared" si="13"/>
        <v>20.27</v>
      </c>
      <c r="EC6" s="21" t="str">
        <f>IF(EC7="","",IF(EC7="-","【-】","【"&amp;SUBSTITUTE(TEXT(EC7,"#,##0.00"),"-","△")&amp;"】"))</f>
        <v>【22.30】</v>
      </c>
      <c r="ED6" s="22">
        <f>IF(ED7="",NA(),ED7)</f>
        <v>0.75</v>
      </c>
      <c r="EE6" s="22">
        <f t="shared" ref="EE6:EM6" si="14">IF(EE7="",NA(),EE7)</f>
        <v>0.7</v>
      </c>
      <c r="EF6" s="22">
        <f t="shared" si="14"/>
        <v>0.61</v>
      </c>
      <c r="EG6" s="22">
        <f t="shared" si="14"/>
        <v>0.48</v>
      </c>
      <c r="EH6" s="22">
        <f t="shared" si="14"/>
        <v>0.22</v>
      </c>
      <c r="EI6" s="22">
        <f t="shared" si="14"/>
        <v>0.75</v>
      </c>
      <c r="EJ6" s="22">
        <f t="shared" si="14"/>
        <v>0.63</v>
      </c>
      <c r="EK6" s="22">
        <f t="shared" si="14"/>
        <v>0.63</v>
      </c>
      <c r="EL6" s="22">
        <f t="shared" si="14"/>
        <v>0.6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192104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97.72</v>
      </c>
      <c r="P7" s="25">
        <v>99.02</v>
      </c>
      <c r="Q7" s="25">
        <v>2431</v>
      </c>
      <c r="R7" s="25">
        <v>76343</v>
      </c>
      <c r="S7" s="25">
        <v>71.95</v>
      </c>
      <c r="T7" s="25">
        <v>1061.06</v>
      </c>
      <c r="U7" s="25">
        <v>56117</v>
      </c>
      <c r="V7" s="25">
        <v>25.27</v>
      </c>
      <c r="W7" s="25">
        <v>2220.6999999999998</v>
      </c>
      <c r="X7" s="25">
        <v>116.16</v>
      </c>
      <c r="Y7" s="25">
        <v>118.58</v>
      </c>
      <c r="Z7" s="25">
        <v>134.61000000000001</v>
      </c>
      <c r="AA7" s="31">
        <v>139.1</v>
      </c>
      <c r="AB7" s="25">
        <v>136.80000000000001</v>
      </c>
      <c r="AC7" s="25">
        <v>112.15</v>
      </c>
      <c r="AD7" s="25">
        <v>111.44</v>
      </c>
      <c r="AE7" s="25">
        <v>111.17</v>
      </c>
      <c r="AF7" s="31">
        <v>110.91</v>
      </c>
      <c r="AG7" s="25">
        <v>111.49</v>
      </c>
      <c r="AH7" s="25">
        <v>111.39</v>
      </c>
      <c r="AI7" s="25">
        <v>0</v>
      </c>
      <c r="AJ7" s="25">
        <v>0</v>
      </c>
      <c r="AK7" s="25">
        <v>0</v>
      </c>
      <c r="AL7" s="31">
        <v>0</v>
      </c>
      <c r="AM7" s="25">
        <v>0</v>
      </c>
      <c r="AN7" s="25">
        <v>1</v>
      </c>
      <c r="AO7" s="25">
        <v>1.03</v>
      </c>
      <c r="AP7" s="25">
        <v>0.78</v>
      </c>
      <c r="AQ7" s="31">
        <v>0.92</v>
      </c>
      <c r="AR7" s="25">
        <v>0.87</v>
      </c>
      <c r="AS7" s="25">
        <v>1.3</v>
      </c>
      <c r="AT7" s="25">
        <v>604.83000000000004</v>
      </c>
      <c r="AU7" s="25">
        <v>581.30999999999995</v>
      </c>
      <c r="AV7" s="25">
        <v>1112.1099999999999</v>
      </c>
      <c r="AW7" s="31">
        <v>861.15</v>
      </c>
      <c r="AX7" s="25">
        <v>767.1</v>
      </c>
      <c r="AY7" s="25">
        <v>355.5</v>
      </c>
      <c r="AZ7" s="25">
        <v>349.83</v>
      </c>
      <c r="BA7" s="25">
        <v>360.86</v>
      </c>
      <c r="BB7" s="31">
        <v>350.79</v>
      </c>
      <c r="BC7" s="25">
        <v>354.57</v>
      </c>
      <c r="BD7" s="25">
        <v>261.51</v>
      </c>
      <c r="BE7" s="25">
        <v>13.92</v>
      </c>
      <c r="BF7" s="25">
        <v>9.33</v>
      </c>
      <c r="BG7" s="25">
        <v>6.13</v>
      </c>
      <c r="BH7" s="31">
        <v>4.5599999999999996</v>
      </c>
      <c r="BI7" s="25">
        <v>3.32</v>
      </c>
      <c r="BJ7" s="25">
        <v>312.58</v>
      </c>
      <c r="BK7" s="25">
        <v>314.87</v>
      </c>
      <c r="BL7" s="25">
        <v>309.27999999999997</v>
      </c>
      <c r="BM7" s="31">
        <v>322.92</v>
      </c>
      <c r="BN7" s="25">
        <v>303.45999999999998</v>
      </c>
      <c r="BO7" s="25">
        <v>265.16000000000003</v>
      </c>
      <c r="BP7" s="25">
        <v>108.37</v>
      </c>
      <c r="BQ7" s="25">
        <v>110.42</v>
      </c>
      <c r="BR7" s="25">
        <v>128.26</v>
      </c>
      <c r="BS7" s="31">
        <v>134.22999999999999</v>
      </c>
      <c r="BT7" s="25">
        <v>130.91</v>
      </c>
      <c r="BU7" s="25">
        <v>104.57</v>
      </c>
      <c r="BV7" s="25">
        <v>103.54</v>
      </c>
      <c r="BW7" s="25">
        <v>103.32</v>
      </c>
      <c r="BX7" s="31">
        <v>100.85</v>
      </c>
      <c r="BY7" s="25">
        <v>103.79</v>
      </c>
      <c r="BZ7" s="25">
        <v>102.35</v>
      </c>
      <c r="CA7" s="25">
        <v>98.05</v>
      </c>
      <c r="CB7" s="25">
        <v>96.27</v>
      </c>
      <c r="CC7" s="25">
        <v>99.1</v>
      </c>
      <c r="CD7" s="31">
        <v>98.48</v>
      </c>
      <c r="CE7" s="25">
        <v>100.97</v>
      </c>
      <c r="CF7" s="25">
        <v>165.47</v>
      </c>
      <c r="CG7" s="25">
        <v>167.46</v>
      </c>
      <c r="CH7" s="25">
        <v>168.56</v>
      </c>
      <c r="CI7" s="31">
        <v>167.1</v>
      </c>
      <c r="CJ7" s="25">
        <v>167.86</v>
      </c>
      <c r="CK7" s="25">
        <v>167.74</v>
      </c>
      <c r="CL7" s="25">
        <v>56.29</v>
      </c>
      <c r="CM7" s="25">
        <v>55.22</v>
      </c>
      <c r="CN7" s="25">
        <v>53.76</v>
      </c>
      <c r="CO7" s="31">
        <v>54.84</v>
      </c>
      <c r="CP7" s="25">
        <v>55.09</v>
      </c>
      <c r="CQ7" s="25">
        <v>59.74</v>
      </c>
      <c r="CR7" s="25">
        <v>59.46</v>
      </c>
      <c r="CS7" s="25">
        <v>59.51</v>
      </c>
      <c r="CT7" s="31">
        <v>59.91</v>
      </c>
      <c r="CU7" s="25">
        <v>59.4</v>
      </c>
      <c r="CV7" s="25">
        <v>60.29</v>
      </c>
      <c r="CW7" s="25">
        <v>86.49</v>
      </c>
      <c r="CX7" s="25">
        <v>87.8</v>
      </c>
      <c r="CY7" s="25">
        <v>89.13</v>
      </c>
      <c r="CZ7" s="31">
        <v>89.25</v>
      </c>
      <c r="DA7" s="25">
        <v>87.88</v>
      </c>
      <c r="DB7" s="25">
        <v>87.28</v>
      </c>
      <c r="DC7" s="25">
        <v>87.41</v>
      </c>
      <c r="DD7" s="25">
        <v>87.08</v>
      </c>
      <c r="DE7" s="31">
        <v>87.26</v>
      </c>
      <c r="DF7" s="25">
        <v>87.57</v>
      </c>
      <c r="DG7" s="25">
        <v>90.12</v>
      </c>
      <c r="DH7" s="25">
        <v>49.2</v>
      </c>
      <c r="DI7" s="25">
        <v>50.16</v>
      </c>
      <c r="DJ7" s="25">
        <v>51</v>
      </c>
      <c r="DK7" s="31">
        <v>51.44</v>
      </c>
      <c r="DL7" s="25">
        <v>51.37</v>
      </c>
      <c r="DM7" s="25">
        <v>46.94</v>
      </c>
      <c r="DN7" s="25">
        <v>47.62</v>
      </c>
      <c r="DO7" s="25">
        <v>48.55</v>
      </c>
      <c r="DP7" s="31">
        <v>49.2</v>
      </c>
      <c r="DQ7" s="25">
        <v>50.01</v>
      </c>
      <c r="DR7" s="25">
        <v>50.88</v>
      </c>
      <c r="DS7" s="25">
        <v>4.93</v>
      </c>
      <c r="DT7" s="25">
        <v>6.19</v>
      </c>
      <c r="DU7" s="25">
        <v>9.2799999999999994</v>
      </c>
      <c r="DV7" s="31">
        <v>10.58</v>
      </c>
      <c r="DW7" s="25">
        <v>8.92</v>
      </c>
      <c r="DX7" s="25">
        <v>14.48</v>
      </c>
      <c r="DY7" s="25">
        <v>16.27</v>
      </c>
      <c r="DZ7" s="25">
        <v>17.11</v>
      </c>
      <c r="EA7" s="31">
        <v>18.329999999999998</v>
      </c>
      <c r="EB7" s="25">
        <v>20.27</v>
      </c>
      <c r="EC7" s="25">
        <v>22.3</v>
      </c>
      <c r="ED7" s="25">
        <v>0.75</v>
      </c>
      <c r="EE7" s="25">
        <v>0.7</v>
      </c>
      <c r="EF7" s="25">
        <v>0.61</v>
      </c>
      <c r="EG7" s="31">
        <v>0.48</v>
      </c>
      <c r="EH7" s="25">
        <v>0.22</v>
      </c>
      <c r="EI7" s="25">
        <v>0.75</v>
      </c>
      <c r="EJ7" s="25">
        <v>0.63</v>
      </c>
      <c r="EK7" s="25">
        <v>0.63</v>
      </c>
      <c r="EL7" s="31">
        <v>0.6</v>
      </c>
      <c r="EM7" s="25">
        <v>0.56000000000000005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大石　仁美</cp:lastModifiedBy>
  <cp:lastPrinted>2023-01-19T07:52:15Z</cp:lastPrinted>
  <dcterms:created xsi:type="dcterms:W3CDTF">2022-12-01T00:58:07Z</dcterms:created>
  <dcterms:modified xsi:type="dcterms:W3CDTF">2023-01-19T07:54:41Z</dcterms:modified>
  <cp:category/>
</cp:coreProperties>
</file>