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1嶋津（下記以外の事業）\02法非適用\02_電気\08_北杜市\02_修正\"/>
    </mc:Choice>
  </mc:AlternateContent>
  <workbookProtection workbookAlgorithmName="SHA-512" workbookHashValue="wCuho+g3MibjiSOUs9Q/q2GI/g5Hr/lyEIfX44CkTl/jQVQiQLzjke3JHs1lQL+cLixxI7U469xi+3GNnKkjzA==" workbookSaltValue="C8c33XSjphrer3/kgOUjGQ==" workbookSpinCount="100000" lockStructure="1"/>
  <bookViews>
    <workbookView xWindow="0" yWindow="0" windowWidth="22200" windowHeight="12384"/>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MK8" i="5"/>
  <c r="MO12" i="5" s="1"/>
  <c r="MJ8" i="5"/>
  <c r="MA8" i="5"/>
  <c r="LZ8" i="5"/>
  <c r="LQ8" i="5"/>
  <c r="LS12" i="5" s="1"/>
  <c r="LP8" i="5"/>
  <c r="LG8" i="5"/>
  <c r="LF8" i="5"/>
  <c r="KW8" i="5"/>
  <c r="LA12" i="5" s="1"/>
  <c r="KV8" i="5"/>
  <c r="KU8" i="5"/>
  <c r="KL8" i="5"/>
  <c r="KK8" i="5"/>
  <c r="KB8" i="5"/>
  <c r="KD12" i="5" s="1"/>
  <c r="OL102" i="4" s="1"/>
  <c r="KA8" i="5"/>
  <c r="JR8" i="5"/>
  <c r="JQ8" i="5"/>
  <c r="JH8" i="5"/>
  <c r="JG8" i="5"/>
  <c r="IX8" i="5"/>
  <c r="IW8" i="5"/>
  <c r="IV8" i="5"/>
  <c r="IM8" i="5"/>
  <c r="IO12" i="5" s="1"/>
  <c r="IL8" i="5"/>
  <c r="IC8" i="5"/>
  <c r="ID18" i="5" s="1"/>
  <c r="IB8" i="5"/>
  <c r="HS8" i="5"/>
  <c r="HR8" i="5"/>
  <c r="HI8" i="5"/>
  <c r="HL18" i="5" s="1"/>
  <c r="HH8" i="5"/>
  <c r="GY8" i="5"/>
  <c r="GY18"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UB118"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LS16" i="5"/>
  <c r="KD16" i="5"/>
  <c r="IO16" i="5"/>
  <c r="HA16" i="5"/>
  <c r="FL16" i="5"/>
  <c r="DW16" i="5"/>
  <c r="CH16" i="5"/>
  <c r="LI16" i="5"/>
  <c r="JT16" i="5"/>
  <c r="IE16" i="5"/>
  <c r="GP16" i="5"/>
  <c r="FB16" i="5"/>
  <c r="DM16" i="5"/>
  <c r="BW16" i="5"/>
  <c r="HK16" i="5"/>
  <c r="BA16" i="5"/>
  <c r="LS10" i="5"/>
  <c r="ST85" i="4" s="1"/>
  <c r="KD10" i="5"/>
  <c r="OL100" i="4" s="1"/>
  <c r="IO10" i="5"/>
  <c r="KC116" i="4" s="1"/>
  <c r="HA10" i="5"/>
  <c r="KC55" i="4" s="1"/>
  <c r="FL10" i="5"/>
  <c r="FU70" i="4" s="1"/>
  <c r="DW10" i="5"/>
  <c r="BF85" i="4" s="1"/>
  <c r="CH10" i="5"/>
  <c r="OH35" i="4" s="1"/>
  <c r="MC16" i="5"/>
  <c r="FV16" i="5"/>
  <c r="LI10" i="5"/>
  <c r="ST70" i="4" s="1"/>
  <c r="JT10" i="5"/>
  <c r="OL85" i="4" s="1"/>
  <c r="IE10" i="5"/>
  <c r="KC100" i="4" s="1"/>
  <c r="GP10" i="5"/>
  <c r="FU116" i="4" s="1"/>
  <c r="FB10" i="5"/>
  <c r="FU55" i="4" s="1"/>
  <c r="DM10" i="5"/>
  <c r="BF70" i="4" s="1"/>
  <c r="BW10" i="5"/>
  <c r="JX35" i="4" s="1"/>
  <c r="KN16" i="5"/>
  <c r="EG16" i="5"/>
  <c r="MM10" i="5"/>
  <c r="ST116" i="4" s="1"/>
  <c r="KY10" i="5"/>
  <c r="ST55" i="4" s="1"/>
  <c r="JJ10" i="5"/>
  <c r="OL70" i="4" s="1"/>
  <c r="HU10" i="5"/>
  <c r="KC85" i="4" s="1"/>
  <c r="GF10" i="5"/>
  <c r="FU100" i="4" s="1"/>
  <c r="EQ10" i="5"/>
  <c r="BF116" i="4" s="1"/>
  <c r="DC10" i="5"/>
  <c r="BF55" i="4" s="1"/>
  <c r="BL10" i="5"/>
  <c r="FN35" i="4" s="1"/>
  <c r="IZ16" i="5"/>
  <c r="CR16" i="5"/>
  <c r="MC10" i="5"/>
  <c r="ST100" i="4" s="1"/>
  <c r="KN10" i="5"/>
  <c r="OL116" i="4" s="1"/>
  <c r="IZ10" i="5"/>
  <c r="OL55" i="4" s="1"/>
  <c r="HK10" i="5"/>
  <c r="KC70" i="4" s="1"/>
  <c r="FV10" i="5"/>
  <c r="FU85" i="4" s="1"/>
  <c r="EG10" i="5"/>
  <c r="BF100" i="4" s="1"/>
  <c r="CR10" i="5"/>
  <c r="SS35" i="4" s="1"/>
  <c r="BA10" i="5"/>
  <c r="BD35" i="4" s="1"/>
  <c r="GP18" i="5"/>
  <c r="GR12" i="5"/>
  <c r="HC118" i="4" s="1"/>
  <c r="GR18" i="5"/>
  <c r="GN18" i="5"/>
  <c r="GQ18" i="5"/>
  <c r="GO18" i="5"/>
  <c r="GQ12" i="5"/>
  <c r="GL118" i="4" s="1"/>
  <c r="GP12" i="5"/>
  <c r="FU118" i="4" s="1"/>
  <c r="GO12" i="5"/>
  <c r="FD118" i="4" s="1"/>
  <c r="GN12" i="5"/>
  <c r="EM118" i="4" s="1"/>
  <c r="FJ8" i="5"/>
  <c r="GD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GY12" i="5"/>
  <c r="IU57" i="4" s="1"/>
  <c r="HJ12" i="5"/>
  <c r="JL72" i="4" s="1"/>
  <c r="JU12" i="5"/>
  <c r="PC87" i="4" s="1"/>
  <c r="MK12" i="5"/>
  <c r="RL118" i="4" s="1"/>
  <c r="GZ18" i="5"/>
  <c r="HB12" i="5"/>
  <c r="KT57" i="4" s="1"/>
  <c r="HB18" i="5"/>
  <c r="HA18" i="5"/>
  <c r="HC12" i="5"/>
  <c r="LK57" i="4" s="1"/>
  <c r="HV18" i="5"/>
  <c r="HT12" i="5"/>
  <c r="JL87" i="4" s="1"/>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F10" i="5"/>
  <c r="GZ12" i="5"/>
  <c r="JL57" i="4" s="1"/>
  <c r="HS12" i="5"/>
  <c r="IU87" i="4" s="1"/>
  <c r="IY12" i="5"/>
  <c r="NU57" i="4" s="1"/>
  <c r="LJ12" i="5"/>
  <c r="TK72" i="4" s="1"/>
  <c r="HC18" i="5"/>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HA12" i="5"/>
  <c r="KC57" i="4" s="1"/>
  <c r="HW12" i="5"/>
  <c r="LK87" i="4" s="1"/>
  <c r="JH12" i="5"/>
  <c r="ND72" i="4" s="1"/>
  <c r="KM12" i="5"/>
  <c r="NU118" i="4" s="1"/>
  <c r="HM18" i="5"/>
  <c r="HI18" i="5"/>
  <c r="HK12" i="5"/>
  <c r="KC72" i="4" s="1"/>
  <c r="HK18" i="5"/>
  <c r="HM12" i="5"/>
  <c r="LK72" i="4" s="1"/>
  <c r="HJ18" i="5"/>
  <c r="HL12" i="5"/>
  <c r="KT72" i="4" s="1"/>
  <c r="IE18" i="5"/>
  <c r="IG12" i="5"/>
  <c r="LK102" i="4" s="1"/>
  <c r="IC12" i="5"/>
  <c r="IU102" i="4" s="1"/>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I12" i="5"/>
  <c r="IU72" i="4" s="1"/>
  <c r="IF12" i="5"/>
  <c r="KT102" i="4" s="1"/>
  <c r="JL12" i="5"/>
  <c r="PT72" i="4" s="1"/>
  <c r="KW12" i="5"/>
  <c r="RL57" i="4" s="1"/>
  <c r="MB12" i="5"/>
  <c r="SC102" i="4" s="1"/>
  <c r="HU18" i="5"/>
  <c r="FX18" i="5" l="1"/>
  <c r="FT18" i="5"/>
  <c r="FV18" i="5"/>
  <c r="FU18" i="5"/>
  <c r="FU12" i="5"/>
  <c r="FD87" i="4" s="1"/>
  <c r="FX12" i="5"/>
  <c r="HC87" i="4" s="1"/>
  <c r="FT12" i="5"/>
  <c r="EM87" i="4" s="1"/>
  <c r="FW18" i="5"/>
  <c r="FW12" i="5"/>
  <c r="GL87" i="4" s="1"/>
  <c r="FV12" i="5"/>
  <c r="FU8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K10" i="5"/>
  <c r="RL116" i="4" s="1"/>
  <c r="KW10" i="5"/>
  <c r="RL55" i="4" s="1"/>
  <c r="JH10" i="5"/>
  <c r="ND70" i="4" s="1"/>
  <c r="HS10" i="5"/>
  <c r="IU85" i="4" s="1"/>
  <c r="GD10" i="5"/>
  <c r="EM100" i="4" s="1"/>
  <c r="EO10" i="5"/>
  <c r="T116" i="4" s="1"/>
  <c r="DA10" i="5"/>
  <c r="T55" i="4" s="1"/>
  <c r="BJ10" i="5"/>
  <c r="EB35" i="4" s="1"/>
  <c r="JR16" i="5"/>
  <c r="DK16" i="5"/>
  <c r="MA10" i="5"/>
  <c r="RL100" i="4" s="1"/>
  <c r="KL10" i="5"/>
  <c r="ND116" i="4" s="1"/>
  <c r="IX10" i="5"/>
  <c r="ND55" i="4" s="1"/>
  <c r="HI10" i="5"/>
  <c r="IU70" i="4" s="1"/>
  <c r="FT10" i="5"/>
  <c r="EM85" i="4" s="1"/>
  <c r="EE10" i="5"/>
  <c r="T100" i="4" s="1"/>
  <c r="CP10" i="5"/>
  <c r="RG35" i="4" s="1"/>
  <c r="AY10" i="5"/>
  <c r="R35" i="4" s="1"/>
  <c r="IC16" i="5"/>
  <c r="BU16" i="5"/>
  <c r="LQ10" i="5"/>
  <c r="RL85" i="4" s="1"/>
  <c r="KB10" i="5"/>
  <c r="ND100" i="4" s="1"/>
  <c r="IM10" i="5"/>
  <c r="IU116" i="4" s="1"/>
  <c r="GY10" i="5"/>
  <c r="IU55" i="4" s="1"/>
  <c r="FJ10" i="5"/>
  <c r="EM70" i="4" s="1"/>
  <c r="DU10" i="5"/>
  <c r="T85" i="4" s="1"/>
  <c r="CF10" i="5"/>
  <c r="MV35" i="4" s="1"/>
  <c r="GN16" i="5"/>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LJ10" i="5"/>
  <c r="TK70" i="4" s="1"/>
  <c r="JU10" i="5"/>
  <c r="PC85" i="4" s="1"/>
  <c r="IF10" i="5"/>
  <c r="KT100" i="4" s="1"/>
  <c r="GQ10" i="5"/>
  <c r="GL116" i="4" s="1"/>
  <c r="FC10" i="5"/>
  <c r="GL55" i="4" s="1"/>
  <c r="DN10" i="5"/>
  <c r="BY70" i="4" s="1"/>
  <c r="BX10" i="5"/>
  <c r="KQ35" i="4" s="1"/>
  <c r="HB16" i="5"/>
  <c r="MN10" i="5"/>
  <c r="TK116" i="4" s="1"/>
  <c r="KZ10" i="5"/>
  <c r="TK55" i="4" s="1"/>
  <c r="JK10" i="5"/>
  <c r="PC70" i="4" s="1"/>
  <c r="HV10" i="5"/>
  <c r="KT85" i="4" s="1"/>
  <c r="GG10" i="5"/>
  <c r="GL100" i="4" s="1"/>
  <c r="ER10" i="5"/>
  <c r="BY116" i="4" s="1"/>
  <c r="DD10" i="5"/>
  <c r="BY55" i="4" s="1"/>
  <c r="BM10" i="5"/>
  <c r="GG35" i="4" s="1"/>
  <c r="LT16" i="5"/>
  <c r="FM16" i="5"/>
  <c r="MD10" i="5"/>
  <c r="TK100" i="4" s="1"/>
  <c r="KO10" i="5"/>
  <c r="PC116" i="4" s="1"/>
  <c r="JA10" i="5"/>
  <c r="PC55" i="4" s="1"/>
  <c r="HL10" i="5"/>
  <c r="KT70" i="4" s="1"/>
  <c r="FW10" i="5"/>
  <c r="GL85" i="4" s="1"/>
  <c r="EH10" i="5"/>
  <c r="BY100" i="4" s="1"/>
  <c r="CS10" i="5"/>
  <c r="TL35" i="4" s="1"/>
  <c r="BB10" i="5"/>
  <c r="BW35" i="4" s="1"/>
  <c r="KE16" i="5"/>
  <c r="DX16" i="5"/>
  <c r="LT10" i="5"/>
  <c r="TK85" i="4" s="1"/>
  <c r="KE10" i="5"/>
  <c r="PC100" i="4" s="1"/>
  <c r="IP10" i="5"/>
  <c r="KT116" i="4" s="1"/>
  <c r="HB10" i="5"/>
  <c r="KT55" i="4" s="1"/>
  <c r="FM10" i="5"/>
  <c r="GL70" i="4" s="1"/>
  <c r="DX10" i="5"/>
  <c r="BY85" i="4" s="1"/>
  <c r="CI10" i="5"/>
  <c r="PA35" i="4" s="1"/>
  <c r="FT11" i="4"/>
  <c r="GG18" i="5"/>
  <c r="GE18" i="5"/>
  <c r="GH18" i="5"/>
  <c r="GD18" i="5"/>
  <c r="GH12" i="5"/>
  <c r="HC102" i="4" s="1"/>
  <c r="GD12" i="5"/>
  <c r="EM102" i="4" s="1"/>
  <c r="GF18" i="5"/>
  <c r="GG12" i="5"/>
  <c r="GL102" i="4" s="1"/>
  <c r="GF12" i="5"/>
  <c r="FU102" i="4" s="1"/>
  <c r="GE12" i="5"/>
  <c r="FD102" i="4" s="1"/>
  <c r="FB18" i="5"/>
  <c r="FD18" i="5"/>
  <c r="EZ18" i="5"/>
  <c r="FC18" i="5"/>
  <c r="FC12" i="5"/>
  <c r="GL57" i="4" s="1"/>
  <c r="FA18" i="5"/>
  <c r="FB12" i="5"/>
  <c r="FU57" i="4" s="1"/>
  <c r="FA12" i="5"/>
  <c r="FD57" i="4" s="1"/>
  <c r="FD12" i="5"/>
  <c r="HC57" i="4" s="1"/>
  <c r="EZ12" i="5"/>
  <c r="EM57" i="4" s="1"/>
  <c r="FK18" i="5"/>
  <c r="FM18" i="5"/>
  <c r="FL18" i="5"/>
  <c r="FJ18" i="5"/>
  <c r="FL12" i="5"/>
  <c r="FU72" i="4" s="1"/>
  <c r="FK12" i="5"/>
  <c r="FD72" i="4" s="1"/>
  <c r="FN12" i="5"/>
  <c r="HC72" i="4" s="1"/>
  <c r="FJ12" i="5"/>
  <c r="EM72" i="4" s="1"/>
  <c r="FN18" i="5"/>
  <c r="FM12" i="5"/>
  <c r="GL72" i="4" s="1"/>
  <c r="LH16" i="5"/>
  <c r="JS16" i="5"/>
  <c r="ID16" i="5"/>
  <c r="GO16" i="5"/>
  <c r="FA16" i="5"/>
  <c r="DL16" i="5"/>
  <c r="BV16" i="5"/>
  <c r="MB16" i="5"/>
  <c r="KM16" i="5"/>
  <c r="IY16" i="5"/>
  <c r="HJ16" i="5"/>
  <c r="FU16" i="5"/>
  <c r="EF16" i="5"/>
  <c r="CQ16" i="5"/>
  <c r="AZ16" i="5"/>
  <c r="LR16" i="5"/>
  <c r="KC16" i="5"/>
  <c r="IN16" i="5"/>
  <c r="GZ16" i="5"/>
  <c r="FK16" i="5"/>
  <c r="DV16" i="5"/>
  <c r="CG16" i="5"/>
  <c r="ML16" i="5"/>
  <c r="GE16" i="5"/>
  <c r="MB10" i="5"/>
  <c r="SC100" i="4" s="1"/>
  <c r="KM10" i="5"/>
  <c r="NU116" i="4" s="1"/>
  <c r="IY10" i="5"/>
  <c r="NU55" i="4" s="1"/>
  <c r="HJ10" i="5"/>
  <c r="JL70" i="4" s="1"/>
  <c r="FU10" i="5"/>
  <c r="FD85" i="4" s="1"/>
  <c r="EF10" i="5"/>
  <c r="AM100" i="4" s="1"/>
  <c r="CQ10" i="5"/>
  <c r="RZ35" i="4" s="1"/>
  <c r="AZ10" i="5"/>
  <c r="AK35" i="4" s="1"/>
  <c r="KX16" i="5"/>
  <c r="EP16" i="5"/>
  <c r="LR10" i="5"/>
  <c r="SC85" i="4" s="1"/>
  <c r="KC10" i="5"/>
  <c r="NU100" i="4" s="1"/>
  <c r="IN10" i="5"/>
  <c r="JL116" i="4" s="1"/>
  <c r="GZ10" i="5"/>
  <c r="JL55" i="4" s="1"/>
  <c r="FK10" i="5"/>
  <c r="FD70" i="4" s="1"/>
  <c r="DV10" i="5"/>
  <c r="AM85" i="4" s="1"/>
  <c r="CG10" i="5"/>
  <c r="NO35" i="4" s="1"/>
  <c r="JI16" i="5"/>
  <c r="DB16" i="5"/>
  <c r="LH10" i="5"/>
  <c r="SC70" i="4" s="1"/>
  <c r="JS10" i="5"/>
  <c r="NU85" i="4" s="1"/>
  <c r="ID10" i="5"/>
  <c r="JL100" i="4" s="1"/>
  <c r="GO10" i="5"/>
  <c r="FD116" i="4" s="1"/>
  <c r="FA10" i="5"/>
  <c r="FD55" i="4" s="1"/>
  <c r="DL10" i="5"/>
  <c r="AM70" i="4" s="1"/>
  <c r="BV10" i="5"/>
  <c r="JE35" i="4" s="1"/>
  <c r="HT16" i="5"/>
  <c r="BK16" i="5"/>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O10" i="5"/>
  <c r="UB116" i="4" s="1"/>
  <c r="LA10" i="5"/>
  <c r="UB55" i="4" s="1"/>
  <c r="JL10" i="5"/>
  <c r="PT70" i="4" s="1"/>
  <c r="HW10" i="5"/>
  <c r="LK85" i="4" s="1"/>
  <c r="GH10" i="5"/>
  <c r="HC100" i="4" s="1"/>
  <c r="ES10" i="5"/>
  <c r="CR116" i="4" s="1"/>
  <c r="DE10" i="5"/>
  <c r="CR55" i="4" s="1"/>
  <c r="BN10" i="5"/>
  <c r="GZ35" i="4" s="1"/>
  <c r="IG16" i="5"/>
  <c r="BY16" i="5"/>
  <c r="ME10" i="5"/>
  <c r="UB100" i="4" s="1"/>
  <c r="KP10" i="5"/>
  <c r="PT116" i="4" s="1"/>
  <c r="JB10" i="5"/>
  <c r="PT55" i="4" s="1"/>
  <c r="HM10" i="5"/>
  <c r="LK70" i="4" s="1"/>
  <c r="FX10" i="5"/>
  <c r="HC85" i="4" s="1"/>
  <c r="EI10" i="5"/>
  <c r="CR100" i="4" s="1"/>
  <c r="CT10" i="5"/>
  <c r="UE35" i="4" s="1"/>
  <c r="BC10" i="5"/>
  <c r="CP35" i="4" s="1"/>
  <c r="GR16" i="5"/>
  <c r="LU10" i="5"/>
  <c r="UB85" i="4" s="1"/>
  <c r="KF10" i="5"/>
  <c r="PT100" i="4" s="1"/>
  <c r="IQ10" i="5"/>
  <c r="LK116" i="4" s="1"/>
  <c r="HC10" i="5"/>
  <c r="LK55" i="4" s="1"/>
  <c r="FN10" i="5"/>
  <c r="HC70" i="4" s="1"/>
  <c r="DY10" i="5"/>
  <c r="CR85" i="4" s="1"/>
  <c r="CJ10" i="5"/>
  <c r="PT35" i="4" s="1"/>
  <c r="LK16" i="5"/>
  <c r="FD16" i="5"/>
  <c r="LK10" i="5"/>
  <c r="UB70" i="4" s="1"/>
  <c r="JV10" i="5"/>
  <c r="PT85" i="4" s="1"/>
  <c r="IG10" i="5"/>
  <c r="LK100" i="4" s="1"/>
  <c r="GR10" i="5"/>
  <c r="HC116" i="4" s="1"/>
  <c r="FD10" i="5"/>
  <c r="HC55" i="4" s="1"/>
  <c r="DO10" i="5"/>
  <c r="CR70" i="4" s="1"/>
  <c r="BY10" i="5"/>
  <c r="LJ35" i="4" s="1"/>
  <c r="HC11" i="4"/>
</calcChain>
</file>

<file path=xl/sharedStrings.xml><?xml version="1.0" encoding="utf-8"?>
<sst xmlns="http://schemas.openxmlformats.org/spreadsheetml/2006/main" count="1033" uniqueCount="277">
  <si>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</si>
  <si>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</si>
  <si>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</si>
  <si>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</si>
  <si>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</si>
  <si>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</si>
  <si>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</si>
  <si>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</si>
  <si>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において太陽光発電事業計画策定ガイドラインに定められている、計画的な撤去及び処分費用の積立を基本としている。今後も事業運営に必要な財源を確保しつつ、一般会計への繰り出しを通じて再生可能エネルギーの向上に努めることを方針としている。
1基金への積立（ 名称：北杜市新エネルギー事業特別会計基金）　63,125千円
2一般会計への繰出し（ 名称：再生可能エネルギー設備設置費補助金事業、再生可能エネルギー導入促進事業他） 22,600千円　
3次年度繰越金　12.079千円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</si>
  <si>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</si>
  <si>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</si>
  <si>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</si>
  <si>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</si>
  <si>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</si>
  <si>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</si>
  <si>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</si>
  <si>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</si>
  <si>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</si>
  <si>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</si>
  <si>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</si>
  <si>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</si>
  <si>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</si>
  <si>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</si>
  <si>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</si>
  <si>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</si>
  <si>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</si>
  <si>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</si>
  <si>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</si>
  <si>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</si>
  <si>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</si>
  <si>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</si>
  <si>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</si>
  <si>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</si>
  <si>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</si>
  <si>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</si>
  <si>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</si>
  <si>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</si>
  <si>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</si>
  <si>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</si>
  <si>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</si>
  <si>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</si>
  <si>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</si>
  <si>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</si>
  <si>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</si>
  <si>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</si>
  <si>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</si>
  <si>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</si>
  <si>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</si>
  <si>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</si>
  <si>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</si>
  <si>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</si>
  <si>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</si>
  <si>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</si>
  <si>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</si>
  <si>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</si>
  <si>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</si>
  <si>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</si>
  <si>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</si>
  <si>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</si>
  <si>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</si>
  <si>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</si>
  <si>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</si>
  <si>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</si>
  <si>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</si>
  <si>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</si>
  <si>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</si>
  <si>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</si>
  <si>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</si>
  <si>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</si>
  <si>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</si>
  <si>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</si>
  <si>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</si>
  <si>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</si>
  <si>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</si>
  <si>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</si>
  <si>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</si>
  <si>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</si>
  <si>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</si>
  <si>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</si>
  <si>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</si>
  <si>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</si>
  <si>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</si>
  <si>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</si>
  <si>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</si>
  <si>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</si>
  <si>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</si>
  <si>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</si>
  <si>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</si>
  <si>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</si>
  <si>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</si>
  <si>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</si>
  <si>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</si>
  <si>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</si>
  <si>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</si>
  <si>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</si>
  <si>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</si>
  <si>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</si>
  <si>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</si>
  <si>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</si>
  <si>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</si>
  <si>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</si>
  <si>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</si>
  <si>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</si>
  <si>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</si>
  <si>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</si>
  <si>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</si>
  <si>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</si>
  <si>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</si>
  <si>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</si>
  <si>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</si>
  <si>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</si>
  <si>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</si>
  <si>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</si>
  <si>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</si>
  <si>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</si>
  <si>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</si>
  <si>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</si>
  <si>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</si>
  <si>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</si>
  <si>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</si>
  <si>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</si>
  <si>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</si>
  <si>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</si>
  <si>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</si>
  <si>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</si>
  <si>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</si>
  <si>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</si>
  <si>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</si>
  <si>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</si>
  <si>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192091</t>
  </si>
  <si>
    <t>47</t>
  </si>
  <si>
    <t>04</t>
  </si>
  <si>
    <t>0</t>
  </si>
  <si>
    <t>000</t>
  </si>
  <si>
    <t>山梨県　北杜市</t>
  </si>
  <si>
    <t>法非適用</t>
  </si>
  <si>
    <t>電気事業</t>
  </si>
  <si>
    <t>非設置</t>
  </si>
  <si>
    <t>該当数値なし</t>
  </si>
  <si>
    <t>-</t>
  </si>
  <si>
    <t>令和４年３月３１日　北杜サイト太陽光発電所・北杜市マイクロ水力発電所</t>
  </si>
  <si>
    <t>令和１０年１０月３１日（太陽光）・令和４０年１１月１６日（水力）　北杜サイト太陽光発電所・北杜市マイクロ水力発電所</t>
  </si>
  <si>
    <t>無</t>
  </si>
  <si>
    <t>東京電力パワーグリッド(株)山梨総支社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</si>
  <si>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</si>
  <si>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</si>
  <si>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</si>
  <si>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</si>
  <si>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</si>
  <si>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</si>
  <si>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</si>
  <si>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</si>
  <si>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</si>
  <si>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</si>
  <si>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</si>
  <si>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</si>
  <si>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</si>
  <si>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</si>
  <si>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</si>
  <si>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</si>
  <si>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</si>
  <si>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</si>
  <si>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</si>
  <si>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</si>
  <si>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</si>
  <si>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</si>
  <si>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</si>
  <si>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</si>
  <si>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</si>
  <si>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</si>
  <si>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</si>
  <si>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</si>
  <si>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</si>
  <si>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</si>
  <si>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</si>
  <si>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</si>
  <si>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</si>
  <si>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</si>
  <si>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</si>
  <si>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</si>
  <si>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</si>
  <si>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</si>
  <si>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</si>
  <si>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</si>
  <si>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</si>
  <si>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</si>
  <si>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</si>
  <si>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</si>
  <si>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</si>
  <si>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</si>
  <si>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</si>
  <si>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</si>
  <si>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</si>
  <si>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</si>
  <si>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</si>
  <si>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</si>
  <si>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</si>
  <si>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</si>
  <si>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</si>
  <si>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</si>
  <si>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</si>
  <si>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</si>
  <si>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</si>
  <si>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</si>
  <si>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</si>
  <si>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</si>
  <si>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</si>
  <si>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</si>
  <si>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</si>
  <si>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</si>
  <si>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</si>
  <si>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</si>
  <si>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</si>
  <si>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</si>
  <si>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</si>
  <si>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</si>
  <si>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</si>
  <si>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</si>
  <si>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</si>
  <si>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</si>
  <si>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</si>
  <si>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</si>
  <si>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</si>
  <si>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</si>
  <si>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</si>
  <si>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</si>
  <si>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</si>
  <si>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</si>
  <si>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</si>
  <si>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</si>
  <si>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</si>
  <si>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</si>
  <si>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</si>
  <si>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</si>
  <si>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</si>
  <si>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</si>
  <si>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</si>
  <si>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</si>
  <si>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</si>
  <si>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</si>
  <si>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</si>
  <si>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</si>
  <si>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</si>
  <si>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</si>
  <si>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</si>
  <si>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</si>
  <si>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</si>
  <si>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</si>
  <si>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</si>
  <si>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</si>
  <si>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</si>
  <si>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</si>
  <si>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</si>
  <si>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</si>
  <si>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</si>
  <si>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</si>
  <si>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</si>
  <si>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</si>
  <si>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</si>
  <si>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</si>
  <si>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</si>
  <si>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</si>
  <si>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</si>
  <si>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</si>
  <si>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</si>
  <si>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</si>
  <si>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</si>
  <si>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</si>
  <si>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</si>
  <si>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</si>
  <si>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</si>
  <si>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</si>
  <si>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</si>
  <si>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</si>
  <si>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〇太陽光発電
太陽光発電は天候に左右されるため、長期間天候不順が続くと収入に影響が出る。令和３年度は前年度に比べ天候に恵まれたため収入増となった。基金については順調に積み立てられているため、先行投資的なメンテナンスを行い、劣化状況の著しい個体については計画的修繕を行うなど安定した収入確保とリスク回避を目指す。
〇マイクロ水力発電
マイクロ水力発電は上水道施設内に設置されており、水道が供給されている期間は発電が行える。また、太陽光発電と異なり、夜間でも発電できるため理論上は一日中稼働することができる。しかしながら停電等によるシステム停止のリスクがある。本施設は水道供給に一定の流量を満たす必要があり、供給量が増えると、発電バイパスを通らず、直接供給されてしまうため、その間の発電が停止してしまう。令和3年度の発電データ分析にて、停止している割合の多い時間帯への有効策を講じる必要がある。また、消耗部品等もあることから計画的な修繕を行う必要がある。</t>
    <rPh sb="7" eb="12">
      <t>タイヨウコウハツデン</t>
    </rPh>
    <rPh sb="13" eb="15">
      <t>テンコウ</t>
    </rPh>
    <rPh sb="16" eb="18">
      <t>サユウ</t>
    </rPh>
    <rPh sb="24" eb="27">
      <t>チョウキカン</t>
    </rPh>
    <rPh sb="27" eb="31">
      <t>テンコウフジュン</t>
    </rPh>
    <rPh sb="32" eb="33">
      <t>ツヅ</t>
    </rPh>
    <rPh sb="35" eb="37">
      <t>シュウニュウ</t>
    </rPh>
    <rPh sb="38" eb="40">
      <t>エイキョウ</t>
    </rPh>
    <rPh sb="41" eb="42">
      <t>デ</t>
    </rPh>
    <rPh sb="44" eb="46">
      <t>レイワ</t>
    </rPh>
    <rPh sb="47" eb="49">
      <t>ネンド</t>
    </rPh>
    <rPh sb="50" eb="53">
      <t>ゼンネンド</t>
    </rPh>
    <rPh sb="54" eb="55">
      <t>クラ</t>
    </rPh>
    <rPh sb="56" eb="58">
      <t>テンコウ</t>
    </rPh>
    <rPh sb="59" eb="60">
      <t>メグ</t>
    </rPh>
    <rPh sb="65" eb="68">
      <t>シュウニュウゾウ</t>
    </rPh>
    <rPh sb="73" eb="75">
      <t>キキン</t>
    </rPh>
    <rPh sb="80" eb="82">
      <t>ジュンチョウ</t>
    </rPh>
    <rPh sb="83" eb="84">
      <t>ツ</t>
    </rPh>
    <rPh sb="85" eb="86">
      <t>タ</t>
    </rPh>
    <rPh sb="95" eb="100">
      <t>センコウトウシテキ</t>
    </rPh>
    <rPh sb="108" eb="109">
      <t>オコナ</t>
    </rPh>
    <rPh sb="111" eb="115">
      <t>レッカジョウキョウ</t>
    </rPh>
    <rPh sb="116" eb="117">
      <t>イチジル</t>
    </rPh>
    <rPh sb="119" eb="121">
      <t>コタイ</t>
    </rPh>
    <rPh sb="126" eb="131">
      <t>ケイカクテキシュウゼン</t>
    </rPh>
    <rPh sb="132" eb="133">
      <t>オコナ</t>
    </rPh>
    <rPh sb="136" eb="138">
      <t>アンテイ</t>
    </rPh>
    <rPh sb="140" eb="144">
      <t>シュウニュウカクホ</t>
    </rPh>
    <rPh sb="148" eb="150">
      <t>カイヒ</t>
    </rPh>
    <rPh sb="151" eb="153">
      <t>メザ</t>
    </rPh>
    <rPh sb="162" eb="166">
      <t>スイリョクハツデン</t>
    </rPh>
    <rPh sb="171" eb="175">
      <t>スイリョクハツデン</t>
    </rPh>
    <rPh sb="181" eb="182">
      <t>ナイ</t>
    </rPh>
    <rPh sb="183" eb="185">
      <t>セッチ</t>
    </rPh>
    <rPh sb="191" eb="193">
      <t>スイドウ</t>
    </rPh>
    <rPh sb="194" eb="196">
      <t>キョウキュウ</t>
    </rPh>
    <rPh sb="201" eb="203">
      <t>キカン</t>
    </rPh>
    <rPh sb="204" eb="206">
      <t>ハツデン</t>
    </rPh>
    <rPh sb="207" eb="208">
      <t>オコナ</t>
    </rPh>
    <rPh sb="214" eb="219">
      <t>タイヨウコウハツデン</t>
    </rPh>
    <rPh sb="220" eb="221">
      <t>コト</t>
    </rPh>
    <rPh sb="224" eb="226">
      <t>ヤカン</t>
    </rPh>
    <rPh sb="228" eb="230">
      <t>ハツデン</t>
    </rPh>
    <rPh sb="259" eb="262">
      <t>テイデントウ</t>
    </rPh>
    <rPh sb="269" eb="271">
      <t>テイシ</t>
    </rPh>
    <rPh sb="279" eb="282">
      <t>ホンシセツ</t>
    </rPh>
    <rPh sb="283" eb="287">
      <t>スイドウキョウキュウ</t>
    </rPh>
    <rPh sb="288" eb="290">
      <t>イッテイ</t>
    </rPh>
    <rPh sb="291" eb="293">
      <t>リュウリョウ</t>
    </rPh>
    <rPh sb="294" eb="295">
      <t>ミ</t>
    </rPh>
    <rPh sb="297" eb="299">
      <t>ヒツヨウ</t>
    </rPh>
    <rPh sb="303" eb="306">
      <t>キョウキュウリョウ</t>
    </rPh>
    <rPh sb="307" eb="308">
      <t>フ</t>
    </rPh>
    <rPh sb="312" eb="314">
      <t>ハツデン</t>
    </rPh>
    <rPh sb="319" eb="320">
      <t>トオ</t>
    </rPh>
    <rPh sb="323" eb="325">
      <t>チョクセツ</t>
    </rPh>
    <rPh sb="325" eb="327">
      <t>キョウキュウ</t>
    </rPh>
    <rPh sb="338" eb="339">
      <t>カン</t>
    </rPh>
    <rPh sb="340" eb="342">
      <t>ハツデン</t>
    </rPh>
    <rPh sb="343" eb="345">
      <t>テイシ</t>
    </rPh>
    <rPh sb="351" eb="353">
      <t>レイワ</t>
    </rPh>
    <rPh sb="367" eb="369">
      <t>テイシ</t>
    </rPh>
    <rPh sb="373" eb="375">
      <t>ワリアイ</t>
    </rPh>
    <rPh sb="376" eb="377">
      <t>オオ</t>
    </rPh>
    <rPh sb="378" eb="381">
      <t>ジカンタイ</t>
    </rPh>
    <rPh sb="383" eb="386">
      <t>ユウコウサク</t>
    </rPh>
    <rPh sb="387" eb="388">
      <t>コウ</t>
    </rPh>
    <rPh sb="390" eb="392">
      <t>ヒツヨウ</t>
    </rPh>
    <rPh sb="399" eb="404">
      <t>ショウモウブヒントウ</t>
    </rPh>
    <rPh sb="411" eb="413">
      <t>ケイカク</t>
    </rPh>
    <rPh sb="413" eb="414">
      <t>テキ</t>
    </rPh>
    <rPh sb="415" eb="417">
      <t>シュウゼン</t>
    </rPh>
    <rPh sb="418" eb="419">
      <t>オコナ</t>
    </rPh>
    <rPh sb="420" eb="422">
      <t>ヒツヨウ</t>
    </rPh>
    <phoneticPr fontId="5"/>
  </si>
  <si>
    <t>電気事業全体としては良好な結果であると考える。アメーバ経営分析を行い、個々の独立した事業としての黒字化を図っていく。
〇太陽光発電
施設の設置から14年が経過したが、当初予想されていたパネルの劣化に伴う発電量の低下について、予想よりも減少幅が少なく順調に発電している。令和3年度は大規模な故障等もなく、基金への積み立ても計画どおりに進んでいる。
〇マイクロ水力発電
令和2年11月に運転を開始し、令和3年度に初めて通年を通しての運用になったが、設計当初に予定されていた発電量を大きく下回る結果となり、マイナスの収支となった。時間毎のデータ等を分析し、収益回復に努める。</t>
    <rPh sb="0" eb="6">
      <t>デンキジギョウゼンタイ</t>
    </rPh>
    <rPh sb="10" eb="12">
      <t>リョウコウ</t>
    </rPh>
    <rPh sb="13" eb="15">
      <t>ケッカ</t>
    </rPh>
    <rPh sb="19" eb="20">
      <t>カンガ</t>
    </rPh>
    <rPh sb="27" eb="29">
      <t>ケイエイ</t>
    </rPh>
    <rPh sb="29" eb="31">
      <t>ブンセキ</t>
    </rPh>
    <rPh sb="32" eb="33">
      <t>オコナ</t>
    </rPh>
    <rPh sb="35" eb="37">
      <t>ココ</t>
    </rPh>
    <rPh sb="38" eb="40">
      <t>ドクリツ</t>
    </rPh>
    <rPh sb="42" eb="44">
      <t>ジギョウ</t>
    </rPh>
    <rPh sb="48" eb="51">
      <t>クロジカ</t>
    </rPh>
    <rPh sb="52" eb="53">
      <t>ハカ</t>
    </rPh>
    <rPh sb="61" eb="66">
      <t>タイヨウコウハツデン</t>
    </rPh>
    <rPh sb="67" eb="69">
      <t>シセツ</t>
    </rPh>
    <rPh sb="70" eb="72">
      <t>セッチ</t>
    </rPh>
    <rPh sb="76" eb="77">
      <t>ネン</t>
    </rPh>
    <rPh sb="78" eb="80">
      <t>ケイカ</t>
    </rPh>
    <rPh sb="84" eb="88">
      <t>トウショヨソウ</t>
    </rPh>
    <rPh sb="97" eb="99">
      <t>レッカ</t>
    </rPh>
    <rPh sb="100" eb="101">
      <t>トモナ</t>
    </rPh>
    <rPh sb="102" eb="105">
      <t>ハツデンリョウ</t>
    </rPh>
    <rPh sb="106" eb="108">
      <t>テイカ</t>
    </rPh>
    <rPh sb="113" eb="115">
      <t>ヨソウ</t>
    </rPh>
    <rPh sb="118" eb="121">
      <t>ゲンショウハバ</t>
    </rPh>
    <rPh sb="122" eb="123">
      <t>スク</t>
    </rPh>
    <rPh sb="125" eb="127">
      <t>ジュンチョウ</t>
    </rPh>
    <rPh sb="128" eb="130">
      <t>ハツデン</t>
    </rPh>
    <rPh sb="135" eb="137">
      <t>レイワ</t>
    </rPh>
    <rPh sb="138" eb="140">
      <t>ネンド</t>
    </rPh>
    <rPh sb="141" eb="144">
      <t>ダイキボ</t>
    </rPh>
    <rPh sb="145" eb="148">
      <t>コショウトウ</t>
    </rPh>
    <rPh sb="152" eb="154">
      <t>キキン</t>
    </rPh>
    <rPh sb="156" eb="157">
      <t>ツ</t>
    </rPh>
    <rPh sb="158" eb="159">
      <t>タ</t>
    </rPh>
    <rPh sb="185" eb="187">
      <t>レイワ</t>
    </rPh>
    <rPh sb="188" eb="192">
      <t>ネン11ツキ</t>
    </rPh>
    <rPh sb="193" eb="195">
      <t>ウンテン</t>
    </rPh>
    <rPh sb="196" eb="198">
      <t>カイシ</t>
    </rPh>
    <rPh sb="200" eb="202">
      <t>レイワ</t>
    </rPh>
    <rPh sb="203" eb="204">
      <t>ネン</t>
    </rPh>
    <rPh sb="204" eb="205">
      <t>ド</t>
    </rPh>
    <rPh sb="206" eb="207">
      <t>ハジ</t>
    </rPh>
    <rPh sb="209" eb="211">
      <t>ツウネン</t>
    </rPh>
    <rPh sb="212" eb="213">
      <t>トオ</t>
    </rPh>
    <rPh sb="216" eb="218">
      <t>ウンヨウ</t>
    </rPh>
    <rPh sb="224" eb="228">
      <t>セッケイトウショ</t>
    </rPh>
    <rPh sb="229" eb="231">
      <t>ヨテイ</t>
    </rPh>
    <rPh sb="236" eb="239">
      <t>ハツデンリョウ</t>
    </rPh>
    <rPh sb="240" eb="241">
      <t>オオ</t>
    </rPh>
    <rPh sb="243" eb="245">
      <t>シタマワ</t>
    </rPh>
    <rPh sb="246" eb="248">
      <t>ケッカ</t>
    </rPh>
    <rPh sb="257" eb="259">
      <t>シュウシ</t>
    </rPh>
    <phoneticPr fontId="5"/>
  </si>
  <si>
    <t>令和3年度は良好な経営状況であるが、修繕計画の見直しや基金積み立てを行い、今後も安定的な経営が行えるよう研究を行う。
また、マイクロ水力発電事業はマイナス収支脱却のため、発電分析を綿密に行い、経営改善に向けて、施設管理者や管理委託業者（設計者）と協力を行っていく必要がある。令和4年度には黒字収支になるよう改善策を計画し取り組んでいきたい。</t>
    <rPh sb="0" eb="2">
      <t>レイワ</t>
    </rPh>
    <rPh sb="3" eb="5">
      <t>ネンド</t>
    </rPh>
    <rPh sb="6" eb="8">
      <t>リョウコウ</t>
    </rPh>
    <rPh sb="9" eb="13">
      <t>ケイエイジョウキョウ</t>
    </rPh>
    <rPh sb="18" eb="22">
      <t>シュウゼンケイカク</t>
    </rPh>
    <rPh sb="23" eb="25">
      <t>ミナオ</t>
    </rPh>
    <rPh sb="27" eb="30">
      <t>キキンツ</t>
    </rPh>
    <rPh sb="31" eb="32">
      <t>タ</t>
    </rPh>
    <rPh sb="34" eb="35">
      <t>オコナ</t>
    </rPh>
    <rPh sb="37" eb="39">
      <t>コンゴ</t>
    </rPh>
    <rPh sb="40" eb="43">
      <t>アンテイテキ</t>
    </rPh>
    <rPh sb="44" eb="46">
      <t>ケイエイ</t>
    </rPh>
    <rPh sb="47" eb="48">
      <t>オコナ</t>
    </rPh>
    <rPh sb="52" eb="54">
      <t>ケンキュウ</t>
    </rPh>
    <rPh sb="55" eb="56">
      <t>オコナ</t>
    </rPh>
    <rPh sb="66" eb="68">
      <t>スイリョク</t>
    </rPh>
    <rPh sb="68" eb="72">
      <t>ハツデンジギョウ</t>
    </rPh>
    <rPh sb="77" eb="81">
      <t>シュウシダッキャク</t>
    </rPh>
    <rPh sb="85" eb="89">
      <t>ハツデンブンセキ</t>
    </rPh>
    <rPh sb="90" eb="92">
      <t>メンミツ</t>
    </rPh>
    <rPh sb="93" eb="94">
      <t>オコナ</t>
    </rPh>
    <rPh sb="96" eb="100">
      <t>ケイエイカイゼン</t>
    </rPh>
    <rPh sb="101" eb="102">
      <t>ム</t>
    </rPh>
    <rPh sb="105" eb="110">
      <t>シセツカンリシャ</t>
    </rPh>
    <rPh sb="111" eb="117">
      <t>カンリイタクギョウシャ</t>
    </rPh>
    <rPh sb="118" eb="121">
      <t>セッケイシャ</t>
    </rPh>
    <rPh sb="123" eb="125">
      <t>キョウリョク</t>
    </rPh>
    <rPh sb="126" eb="127">
      <t>オコナ</t>
    </rPh>
    <rPh sb="131" eb="133">
      <t>ヒツヨウ</t>
    </rPh>
    <rPh sb="137" eb="139">
      <t>レイワ</t>
    </rPh>
    <rPh sb="140" eb="142">
      <t>ネンド</t>
    </rPh>
    <rPh sb="144" eb="148">
      <t>クロジシュウシ</t>
    </rPh>
    <rPh sb="153" eb="156">
      <t>カイゼンサク</t>
    </rPh>
    <rPh sb="157" eb="159">
      <t>ケイカク</t>
    </rPh>
    <rPh sb="160" eb="161">
      <t>ト</t>
    </rPh>
    <rPh sb="162" eb="16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</si>
</sst>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123.8</c:v>
                </c:pt>
                <c:pt idx="1">
                  <c:v>231</c:v>
                </c:pt>
                <c:pt idx="2">
                  <c:v>159.30000000000001</c:v>
                </c:pt>
                <c:pt idx="3">
                  <c:v>141</c:v>
                </c:pt>
                <c:pt idx="4">
                  <c:v>205.2</c:v>
                </c:pt>
              </c:numCache>
            </c:numRef>
          </c:val>
          <c:extLst>
            <c:ext xmlns:c16="http://schemas.microsoft.com/office/drawing/2014/chart" uri="{C3380CC4-5D6E-409C-BE32-E72D297353CC}">
              <c16:uniqueId val="{00000000-B0E7-4CBA-8CC8-0BF74A923C9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B0E7-4CBA-8CC8-0BF74A923C9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0E7-4CBA-8CC8-0BF74A923C9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190.8</c:v>
                </c:pt>
                <c:pt idx="1">
                  <c:v>184.5</c:v>
                </c:pt>
                <c:pt idx="2">
                  <c:v>190.5</c:v>
                </c:pt>
                <c:pt idx="3">
                  <c:v>172.7</c:v>
                </c:pt>
                <c:pt idx="4">
                  <c:v>205.2</c:v>
                </c:pt>
              </c:numCache>
            </c:numRef>
          </c:val>
          <c:extLst>
            <c:ext xmlns:c16="http://schemas.microsoft.com/office/drawing/2014/chart" uri="{C3380CC4-5D6E-409C-BE32-E72D297353CC}">
              <c16:uniqueId val="{00000000-C2B1-4C14-B2C5-FEFC80B585D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C2B1-4C14-B2C5-FEFC80B585D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B1-4C14-B2C5-FEFC80B585D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3-4F00-9009-27EB6D207C2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3-4F00-9009-27EB6D207C2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563-4F00-9009-27EB6D207C2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34952.800000000003</c:v>
                </c:pt>
                <c:pt idx="1">
                  <c:v>25657.4</c:v>
                </c:pt>
                <c:pt idx="2">
                  <c:v>27361.7</c:v>
                </c:pt>
                <c:pt idx="3">
                  <c:v>33115.199999999997</c:v>
                </c:pt>
                <c:pt idx="4">
                  <c:v>21445.3</c:v>
                </c:pt>
              </c:numCache>
            </c:numRef>
          </c:val>
          <c:extLst>
            <c:ext xmlns:c16="http://schemas.microsoft.com/office/drawing/2014/chart" uri="{C3380CC4-5D6E-409C-BE32-E72D297353CC}">
              <c16:uniqueId val="{00000000-BFA0-43B5-921A-555CF2BF411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BFA0-43B5-921A-555CF2BF411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21995</c:v>
                </c:pt>
                <c:pt idx="1">
                  <c:v>86914</c:v>
                </c:pt>
                <c:pt idx="2">
                  <c:v>41242</c:v>
                </c:pt>
                <c:pt idx="3">
                  <c:v>33257</c:v>
                </c:pt>
                <c:pt idx="4">
                  <c:v>60834</c:v>
                </c:pt>
              </c:numCache>
            </c:numRef>
          </c:val>
          <c:extLst>
            <c:ext xmlns:c16="http://schemas.microsoft.com/office/drawing/2014/chart" uri="{C3380CC4-5D6E-409C-BE32-E72D297353CC}">
              <c16:uniqueId val="{00000000-5C06-4B89-8CCD-D6AA1828081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5C06-4B89-8CCD-D6AA1828081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16.2</c:v>
                </c:pt>
                <c:pt idx="1">
                  <c:v>15.8</c:v>
                </c:pt>
                <c:pt idx="2">
                  <c:v>15.5</c:v>
                </c:pt>
                <c:pt idx="3">
                  <c:v>14.8</c:v>
                </c:pt>
                <c:pt idx="4">
                  <c:v>16.3</c:v>
                </c:pt>
              </c:numCache>
            </c:numRef>
          </c:val>
          <c:extLst>
            <c:ext xmlns:c16="http://schemas.microsoft.com/office/drawing/2014/chart" uri="{C3380CC4-5D6E-409C-BE32-E72D297353CC}">
              <c16:uniqueId val="{00000000-02EF-47DA-86EB-1237E85BF8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02EF-47DA-86EB-1237E85BF8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0.2</c:v>
                </c:pt>
                <c:pt idx="2">
                  <c:v>2</c:v>
                </c:pt>
                <c:pt idx="3">
                  <c:v>0.5</c:v>
                </c:pt>
                <c:pt idx="4">
                  <c:v>1.8</c:v>
                </c:pt>
              </c:numCache>
            </c:numRef>
          </c:val>
          <c:extLst>
            <c:ext xmlns:c16="http://schemas.microsoft.com/office/drawing/2014/chart" uri="{C3380CC4-5D6E-409C-BE32-E72D297353CC}">
              <c16:uniqueId val="{00000000-748F-4F46-B24A-0DA1069427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748F-4F46-B24A-0DA1069427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FA5-4622-BC32-DA0F601F5A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FFA5-4622-BC32-DA0F601F5A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9-4CD2-9BAF-032307B13E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9-4CD2-9BAF-032307B13E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DE-44E1-AF75-AE481FBB0B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A8DE-44E1-AF75-AE481FBB0B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4.2</c:v>
                </c:pt>
                <c:pt idx="4">
                  <c:v>43.9</c:v>
                </c:pt>
              </c:numCache>
            </c:numRef>
          </c:val>
          <c:extLst>
            <c:ext xmlns:c16="http://schemas.microsoft.com/office/drawing/2014/chart" uri="{C3380CC4-5D6E-409C-BE32-E72D297353CC}">
              <c16:uniqueId val="{00000000-89EF-4189-B816-8007A565FD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89EF-4189-B816-8007A565FD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0</c:v>
                </c:pt>
                <c:pt idx="4">
                  <c:v>11.4</c:v>
                </c:pt>
              </c:numCache>
            </c:numRef>
          </c:val>
          <c:extLst>
            <c:ext xmlns:c16="http://schemas.microsoft.com/office/drawing/2014/chart" uri="{C3380CC4-5D6E-409C-BE32-E72D297353CC}">
              <c16:uniqueId val="{00000000-3C23-4A45-880E-0F5B29A5C4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3C23-4A45-880E-0F5B29A5C4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1355-4324-8939-F0D77B82A8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1355-4324-8939-F0D77B82A8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2-409D-9E27-07BC7FA30E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2-409D-9E27-07BC7FA30E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A10B-4065-AF68-5E8B864A55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A10B-4065-AF68-5E8B864A55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D-4828-B002-DCDC3C7994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D-4828-B002-DCDC3C7994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3-4EA7-8CB3-2BD8F55BAA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3-4EA7-8CB3-2BD8F55BAA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B-4E57-B845-DC4571ACB0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B-4E57-B845-DC4571ACB0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5-4C62-8FD6-8D05D35C96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5-4C62-8FD6-8D05D35C96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2-4328-92D0-2E88EF73DC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2-4328-92D0-2E88EF73DC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C-414E-9E2D-585F8B9B6B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C-414E-9E2D-585F8B9B6B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B-4802-A7CE-713CC5CA11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B-4802-A7CE-713CC5CA11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59-4537-8871-A4F4F3D082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9-4537-8871-A4F4F3D082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D-43DB-87E8-C04045EECC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D-43DB-87E8-C04045EECC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BD-4BE7-822A-6D2381A1A7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BD-4BE7-822A-6D2381A1A7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16.2</c:v>
                </c:pt>
                <c:pt idx="1">
                  <c:v>15.8</c:v>
                </c:pt>
                <c:pt idx="2">
                  <c:v>15.5</c:v>
                </c:pt>
                <c:pt idx="3">
                  <c:v>14.9</c:v>
                </c:pt>
                <c:pt idx="4">
                  <c:v>16</c:v>
                </c:pt>
              </c:numCache>
            </c:numRef>
          </c:val>
          <c:extLst>
            <c:ext xmlns:c16="http://schemas.microsoft.com/office/drawing/2014/chart" uri="{C3380CC4-5D6E-409C-BE32-E72D297353CC}">
              <c16:uniqueId val="{00000000-38A7-47F4-AF22-3C34DFDEC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38A7-47F4-AF22-3C34DFDEC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0.2</c:v>
                </c:pt>
                <c:pt idx="2">
                  <c:v>2</c:v>
                </c:pt>
                <c:pt idx="3">
                  <c:v>0.5</c:v>
                </c:pt>
                <c:pt idx="4">
                  <c:v>1.2</c:v>
                </c:pt>
              </c:numCache>
            </c:numRef>
          </c:val>
          <c:extLst>
            <c:ext xmlns:c16="http://schemas.microsoft.com/office/drawing/2014/chart" uri="{C3380CC4-5D6E-409C-BE32-E72D297353CC}">
              <c16:uniqueId val="{00000000-6D02-4A6B-8E13-579011C476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6D02-4A6B-8E13-579011C476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63D-4BA9-8CFF-B1D6BECAD6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163D-4BA9-8CFF-B1D6BECAD6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F-412B-92CF-4AF3794C1B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F-412B-92CF-4AF3794C1B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C7-406F-AF37-0AF82C34D7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6AC7-406F-AF37-0AF82C34D7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JM65" zoomScale="70" zoomScaleNormal="70" workbookViewId="0">
      <selection activeCell="VD122" sqref="VD122"/>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90" t="str">
        <f>データ!H6</f>
        <v>山梨県　北杜市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2">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275</v>
      </c>
      <c r="VE3" s="127"/>
      <c r="VF3" s="127"/>
      <c r="VG3" s="127"/>
      <c r="VH3" s="127"/>
      <c r="VI3" s="127"/>
      <c r="VJ3" s="128"/>
    </row>
    <row r="4" spans="1:582" ht="23.1" customHeight="1" x14ac:dyDescent="0.2">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2">
      <c r="A5" s="1"/>
      <c r="B5" s="185">
        <f>データ!M6</f>
        <v>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1</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2">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2">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140</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141</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2">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5">
      <c r="A9" s="1"/>
      <c r="B9" s="162" t="s">
        <v>143</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5">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2">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2">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7</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73</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2">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2">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2">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2648</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2586</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2541</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2440</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2624</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5">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2648</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2586</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2541</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2447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2697</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5">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107873</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107873</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2">
      <c r="A36" s="1"/>
      <c r="B36" s="11"/>
      <c r="C36" s="12"/>
      <c r="D36" s="12"/>
      <c r="E36" s="12"/>
      <c r="F36" s="103" t="s">
        <v>30</v>
      </c>
      <c r="G36" s="104"/>
      <c r="H36" s="104"/>
      <c r="I36" s="104"/>
      <c r="J36" s="104"/>
      <c r="K36" s="104"/>
      <c r="L36" s="104"/>
      <c r="M36" s="104"/>
      <c r="N36" s="104"/>
      <c r="O36" s="104"/>
      <c r="P36" s="104"/>
      <c r="Q36" s="105"/>
      <c r="R36" s="106">
        <f>データ!AY11</f>
        <v>123.8</v>
      </c>
      <c r="S36" s="107"/>
      <c r="T36" s="107"/>
      <c r="U36" s="107"/>
      <c r="V36" s="107"/>
      <c r="W36" s="107"/>
      <c r="X36" s="107"/>
      <c r="Y36" s="107"/>
      <c r="Z36" s="107"/>
      <c r="AA36" s="107"/>
      <c r="AB36" s="107"/>
      <c r="AC36" s="107"/>
      <c r="AD36" s="107"/>
      <c r="AE36" s="107"/>
      <c r="AF36" s="107"/>
      <c r="AG36" s="107"/>
      <c r="AH36" s="107"/>
      <c r="AI36" s="107"/>
      <c r="AJ36" s="108"/>
      <c r="AK36" s="106">
        <f>データ!AZ11</f>
        <v>231</v>
      </c>
      <c r="AL36" s="107"/>
      <c r="AM36" s="107"/>
      <c r="AN36" s="107"/>
      <c r="AO36" s="107"/>
      <c r="AP36" s="107"/>
      <c r="AQ36" s="107"/>
      <c r="AR36" s="107"/>
      <c r="AS36" s="107"/>
      <c r="AT36" s="107"/>
      <c r="AU36" s="107"/>
      <c r="AV36" s="107"/>
      <c r="AW36" s="107"/>
      <c r="AX36" s="107"/>
      <c r="AY36" s="107"/>
      <c r="AZ36" s="107"/>
      <c r="BA36" s="107"/>
      <c r="BB36" s="107"/>
      <c r="BC36" s="108"/>
      <c r="BD36" s="106">
        <f>データ!BA11</f>
        <v>159.30000000000001</v>
      </c>
      <c r="BE36" s="107"/>
      <c r="BF36" s="107"/>
      <c r="BG36" s="107"/>
      <c r="BH36" s="107"/>
      <c r="BI36" s="107"/>
      <c r="BJ36" s="107"/>
      <c r="BK36" s="107"/>
      <c r="BL36" s="107"/>
      <c r="BM36" s="107"/>
      <c r="BN36" s="107"/>
      <c r="BO36" s="107"/>
      <c r="BP36" s="107"/>
      <c r="BQ36" s="107"/>
      <c r="BR36" s="107"/>
      <c r="BS36" s="107"/>
      <c r="BT36" s="107"/>
      <c r="BU36" s="107"/>
      <c r="BV36" s="108"/>
      <c r="BW36" s="106">
        <f>データ!BB11</f>
        <v>141</v>
      </c>
      <c r="BX36" s="107"/>
      <c r="BY36" s="107"/>
      <c r="BZ36" s="107"/>
      <c r="CA36" s="107"/>
      <c r="CB36" s="107"/>
      <c r="CC36" s="107"/>
      <c r="CD36" s="107"/>
      <c r="CE36" s="107"/>
      <c r="CF36" s="107"/>
      <c r="CG36" s="107"/>
      <c r="CH36" s="107"/>
      <c r="CI36" s="107"/>
      <c r="CJ36" s="107"/>
      <c r="CK36" s="107"/>
      <c r="CL36" s="107"/>
      <c r="CM36" s="107"/>
      <c r="CN36" s="107"/>
      <c r="CO36" s="108"/>
      <c r="CP36" s="106">
        <f>データ!BC11</f>
        <v>205.2</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190.8</v>
      </c>
      <c r="EC36" s="107"/>
      <c r="ED36" s="107"/>
      <c r="EE36" s="107"/>
      <c r="EF36" s="107"/>
      <c r="EG36" s="107"/>
      <c r="EH36" s="107"/>
      <c r="EI36" s="107"/>
      <c r="EJ36" s="107"/>
      <c r="EK36" s="107"/>
      <c r="EL36" s="107"/>
      <c r="EM36" s="107"/>
      <c r="EN36" s="107"/>
      <c r="EO36" s="107"/>
      <c r="EP36" s="107"/>
      <c r="EQ36" s="107"/>
      <c r="ER36" s="107"/>
      <c r="ES36" s="107"/>
      <c r="ET36" s="108"/>
      <c r="EU36" s="106">
        <f>データ!BK11</f>
        <v>184.5</v>
      </c>
      <c r="EV36" s="107"/>
      <c r="EW36" s="107"/>
      <c r="EX36" s="107"/>
      <c r="EY36" s="107"/>
      <c r="EZ36" s="107"/>
      <c r="FA36" s="107"/>
      <c r="FB36" s="107"/>
      <c r="FC36" s="107"/>
      <c r="FD36" s="107"/>
      <c r="FE36" s="107"/>
      <c r="FF36" s="107"/>
      <c r="FG36" s="107"/>
      <c r="FH36" s="107"/>
      <c r="FI36" s="107"/>
      <c r="FJ36" s="107"/>
      <c r="FK36" s="107"/>
      <c r="FL36" s="107"/>
      <c r="FM36" s="108"/>
      <c r="FN36" s="106">
        <f>データ!BL11</f>
        <v>190.5</v>
      </c>
      <c r="FO36" s="107"/>
      <c r="FP36" s="107"/>
      <c r="FQ36" s="107"/>
      <c r="FR36" s="107"/>
      <c r="FS36" s="107"/>
      <c r="FT36" s="107"/>
      <c r="FU36" s="107"/>
      <c r="FV36" s="107"/>
      <c r="FW36" s="107"/>
      <c r="FX36" s="107"/>
      <c r="FY36" s="107"/>
      <c r="FZ36" s="107"/>
      <c r="GA36" s="107"/>
      <c r="GB36" s="107"/>
      <c r="GC36" s="107"/>
      <c r="GD36" s="107"/>
      <c r="GE36" s="107"/>
      <c r="GF36" s="108"/>
      <c r="GG36" s="106">
        <f>データ!BM11</f>
        <v>172.7</v>
      </c>
      <c r="GH36" s="107"/>
      <c r="GI36" s="107"/>
      <c r="GJ36" s="107"/>
      <c r="GK36" s="107"/>
      <c r="GL36" s="107"/>
      <c r="GM36" s="107"/>
      <c r="GN36" s="107"/>
      <c r="GO36" s="107"/>
      <c r="GP36" s="107"/>
      <c r="GQ36" s="107"/>
      <c r="GR36" s="107"/>
      <c r="GS36" s="107"/>
      <c r="GT36" s="107"/>
      <c r="GU36" s="107"/>
      <c r="GV36" s="107"/>
      <c r="GW36" s="107"/>
      <c r="GX36" s="107"/>
      <c r="GY36" s="108"/>
      <c r="GZ36" s="106">
        <f>データ!BN11</f>
        <v>205.2</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31</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32</v>
      </c>
      <c r="MK36" s="104"/>
      <c r="ML36" s="104"/>
      <c r="MM36" s="104"/>
      <c r="MN36" s="104"/>
      <c r="MO36" s="104"/>
      <c r="MP36" s="104"/>
      <c r="MQ36" s="104"/>
      <c r="MR36" s="104"/>
      <c r="MS36" s="104"/>
      <c r="MT36" s="104"/>
      <c r="MU36" s="105"/>
      <c r="MV36" s="106">
        <f>データ!CF11</f>
        <v>34952.800000000003</v>
      </c>
      <c r="MW36" s="107"/>
      <c r="MX36" s="107"/>
      <c r="MY36" s="107"/>
      <c r="MZ36" s="107"/>
      <c r="NA36" s="107"/>
      <c r="NB36" s="107"/>
      <c r="NC36" s="107"/>
      <c r="ND36" s="107"/>
      <c r="NE36" s="107"/>
      <c r="NF36" s="107"/>
      <c r="NG36" s="107"/>
      <c r="NH36" s="107"/>
      <c r="NI36" s="107"/>
      <c r="NJ36" s="107"/>
      <c r="NK36" s="107"/>
      <c r="NL36" s="107"/>
      <c r="NM36" s="107"/>
      <c r="NN36" s="108"/>
      <c r="NO36" s="106">
        <f>データ!CG11</f>
        <v>25657.4</v>
      </c>
      <c r="NP36" s="107"/>
      <c r="NQ36" s="107"/>
      <c r="NR36" s="107"/>
      <c r="NS36" s="107"/>
      <c r="NT36" s="107"/>
      <c r="NU36" s="107"/>
      <c r="NV36" s="107"/>
      <c r="NW36" s="107"/>
      <c r="NX36" s="107"/>
      <c r="NY36" s="107"/>
      <c r="NZ36" s="107"/>
      <c r="OA36" s="107"/>
      <c r="OB36" s="107"/>
      <c r="OC36" s="107"/>
      <c r="OD36" s="107"/>
      <c r="OE36" s="107"/>
      <c r="OF36" s="107"/>
      <c r="OG36" s="108"/>
      <c r="OH36" s="106">
        <f>データ!CH11</f>
        <v>27361.7</v>
      </c>
      <c r="OI36" s="107"/>
      <c r="OJ36" s="107"/>
      <c r="OK36" s="107"/>
      <c r="OL36" s="107"/>
      <c r="OM36" s="107"/>
      <c r="ON36" s="107"/>
      <c r="OO36" s="107"/>
      <c r="OP36" s="107"/>
      <c r="OQ36" s="107"/>
      <c r="OR36" s="107"/>
      <c r="OS36" s="107"/>
      <c r="OT36" s="107"/>
      <c r="OU36" s="107"/>
      <c r="OV36" s="107"/>
      <c r="OW36" s="107"/>
      <c r="OX36" s="107"/>
      <c r="OY36" s="107"/>
      <c r="OZ36" s="108"/>
      <c r="PA36" s="106">
        <f>データ!CI11</f>
        <v>33115.199999999997</v>
      </c>
      <c r="PB36" s="107"/>
      <c r="PC36" s="107"/>
      <c r="PD36" s="107"/>
      <c r="PE36" s="107"/>
      <c r="PF36" s="107"/>
      <c r="PG36" s="107"/>
      <c r="PH36" s="107"/>
      <c r="PI36" s="107"/>
      <c r="PJ36" s="107"/>
      <c r="PK36" s="107"/>
      <c r="PL36" s="107"/>
      <c r="PM36" s="107"/>
      <c r="PN36" s="107"/>
      <c r="PO36" s="107"/>
      <c r="PP36" s="107"/>
      <c r="PQ36" s="107"/>
      <c r="PR36" s="107"/>
      <c r="PS36" s="108"/>
      <c r="PT36" s="106">
        <f>データ!CJ11</f>
        <v>21445.3</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21995</v>
      </c>
      <c r="RH36" s="141"/>
      <c r="RI36" s="141"/>
      <c r="RJ36" s="141"/>
      <c r="RK36" s="141"/>
      <c r="RL36" s="141"/>
      <c r="RM36" s="141"/>
      <c r="RN36" s="141"/>
      <c r="RO36" s="141"/>
      <c r="RP36" s="141"/>
      <c r="RQ36" s="141"/>
      <c r="RR36" s="141"/>
      <c r="RS36" s="141"/>
      <c r="RT36" s="141"/>
      <c r="RU36" s="141"/>
      <c r="RV36" s="141"/>
      <c r="RW36" s="141"/>
      <c r="RX36" s="141"/>
      <c r="RY36" s="142"/>
      <c r="RZ36" s="140">
        <f>データ!CQ11</f>
        <v>86914</v>
      </c>
      <c r="SA36" s="141"/>
      <c r="SB36" s="141"/>
      <c r="SC36" s="141"/>
      <c r="SD36" s="141"/>
      <c r="SE36" s="141"/>
      <c r="SF36" s="141"/>
      <c r="SG36" s="141"/>
      <c r="SH36" s="141"/>
      <c r="SI36" s="141"/>
      <c r="SJ36" s="141"/>
      <c r="SK36" s="141"/>
      <c r="SL36" s="141"/>
      <c r="SM36" s="141"/>
      <c r="SN36" s="141"/>
      <c r="SO36" s="141"/>
      <c r="SP36" s="141"/>
      <c r="SQ36" s="141"/>
      <c r="SR36" s="142"/>
      <c r="SS36" s="140">
        <f>データ!CR11</f>
        <v>41242</v>
      </c>
      <c r="ST36" s="141"/>
      <c r="SU36" s="141"/>
      <c r="SV36" s="141"/>
      <c r="SW36" s="141"/>
      <c r="SX36" s="141"/>
      <c r="SY36" s="141"/>
      <c r="SZ36" s="141"/>
      <c r="TA36" s="141"/>
      <c r="TB36" s="141"/>
      <c r="TC36" s="141"/>
      <c r="TD36" s="141"/>
      <c r="TE36" s="141"/>
      <c r="TF36" s="141"/>
      <c r="TG36" s="141"/>
      <c r="TH36" s="141"/>
      <c r="TI36" s="141"/>
      <c r="TJ36" s="141"/>
      <c r="TK36" s="142"/>
      <c r="TL36" s="140">
        <f>データ!CS11</f>
        <v>33257</v>
      </c>
      <c r="TM36" s="141"/>
      <c r="TN36" s="141"/>
      <c r="TO36" s="141"/>
      <c r="TP36" s="141"/>
      <c r="TQ36" s="141"/>
      <c r="TR36" s="141"/>
      <c r="TS36" s="141"/>
      <c r="TT36" s="141"/>
      <c r="TU36" s="141"/>
      <c r="TV36" s="141"/>
      <c r="TW36" s="141"/>
      <c r="TX36" s="141"/>
      <c r="TY36" s="141"/>
      <c r="TZ36" s="141"/>
      <c r="UA36" s="141"/>
      <c r="UB36" s="141"/>
      <c r="UC36" s="141"/>
      <c r="UD36" s="142"/>
      <c r="UE36" s="140">
        <f>データ!CT11</f>
        <v>60834</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2">
      <c r="A37" s="1"/>
      <c r="B37" s="11"/>
      <c r="C37" s="12"/>
      <c r="D37" s="12"/>
      <c r="E37" s="12"/>
      <c r="F37" s="103" t="s">
        <v>33</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33</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33</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33</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 customHeight="1" x14ac:dyDescent="0.2">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274</v>
      </c>
      <c r="VE41" s="127"/>
      <c r="VF41" s="127"/>
      <c r="VG41" s="127"/>
      <c r="VH41" s="127"/>
      <c r="VI41" s="127"/>
      <c r="VJ41" s="128"/>
    </row>
    <row r="42" spans="1:582" ht="29.4" customHeight="1" x14ac:dyDescent="0.2">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2">
      <c r="A56" s="1"/>
      <c r="B56" s="30"/>
      <c r="C56" s="25"/>
      <c r="D56" s="25"/>
      <c r="E56" s="25"/>
      <c r="F56" s="25"/>
      <c r="G56" s="25"/>
      <c r="H56" s="103" t="s">
        <v>30</v>
      </c>
      <c r="I56" s="104"/>
      <c r="J56" s="104"/>
      <c r="K56" s="104"/>
      <c r="L56" s="104"/>
      <c r="M56" s="104"/>
      <c r="N56" s="104"/>
      <c r="O56" s="104"/>
      <c r="P56" s="104"/>
      <c r="Q56" s="104"/>
      <c r="R56" s="104"/>
      <c r="S56" s="105"/>
      <c r="T56" s="106">
        <f>データ!DA11</f>
        <v>16.2</v>
      </c>
      <c r="U56" s="107"/>
      <c r="V56" s="107"/>
      <c r="W56" s="107"/>
      <c r="X56" s="107"/>
      <c r="Y56" s="107"/>
      <c r="Z56" s="107"/>
      <c r="AA56" s="107"/>
      <c r="AB56" s="107"/>
      <c r="AC56" s="107"/>
      <c r="AD56" s="107"/>
      <c r="AE56" s="107"/>
      <c r="AF56" s="107"/>
      <c r="AG56" s="107"/>
      <c r="AH56" s="107"/>
      <c r="AI56" s="107"/>
      <c r="AJ56" s="107"/>
      <c r="AK56" s="107"/>
      <c r="AL56" s="108"/>
      <c r="AM56" s="106">
        <f>データ!DB11</f>
        <v>15.8</v>
      </c>
      <c r="AN56" s="107"/>
      <c r="AO56" s="107"/>
      <c r="AP56" s="107"/>
      <c r="AQ56" s="107"/>
      <c r="AR56" s="107"/>
      <c r="AS56" s="107"/>
      <c r="AT56" s="107"/>
      <c r="AU56" s="107"/>
      <c r="AV56" s="107"/>
      <c r="AW56" s="107"/>
      <c r="AX56" s="107"/>
      <c r="AY56" s="107"/>
      <c r="AZ56" s="107"/>
      <c r="BA56" s="107"/>
      <c r="BB56" s="107"/>
      <c r="BC56" s="107"/>
      <c r="BD56" s="107"/>
      <c r="BE56" s="108"/>
      <c r="BF56" s="106">
        <f>データ!DC11</f>
        <v>15.5</v>
      </c>
      <c r="BG56" s="107"/>
      <c r="BH56" s="107"/>
      <c r="BI56" s="107"/>
      <c r="BJ56" s="107"/>
      <c r="BK56" s="107"/>
      <c r="BL56" s="107"/>
      <c r="BM56" s="107"/>
      <c r="BN56" s="107"/>
      <c r="BO56" s="107"/>
      <c r="BP56" s="107"/>
      <c r="BQ56" s="107"/>
      <c r="BR56" s="107"/>
      <c r="BS56" s="107"/>
      <c r="BT56" s="107"/>
      <c r="BU56" s="107"/>
      <c r="BV56" s="107"/>
      <c r="BW56" s="107"/>
      <c r="BX56" s="108"/>
      <c r="BY56" s="106">
        <f>データ!DD11</f>
        <v>14.8</v>
      </c>
      <c r="BZ56" s="107"/>
      <c r="CA56" s="107"/>
      <c r="CB56" s="107"/>
      <c r="CC56" s="107"/>
      <c r="CD56" s="107"/>
      <c r="CE56" s="107"/>
      <c r="CF56" s="107"/>
      <c r="CG56" s="107"/>
      <c r="CH56" s="107"/>
      <c r="CI56" s="107"/>
      <c r="CJ56" s="107"/>
      <c r="CK56" s="107"/>
      <c r="CL56" s="107"/>
      <c r="CM56" s="107"/>
      <c r="CN56" s="107"/>
      <c r="CO56" s="107"/>
      <c r="CP56" s="107"/>
      <c r="CQ56" s="108"/>
      <c r="CR56" s="106">
        <f>データ!DE11</f>
        <v>16.3</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f>データ!FC11</f>
        <v>4.2</v>
      </c>
      <c r="GM56" s="102"/>
      <c r="GN56" s="102"/>
      <c r="GO56" s="102"/>
      <c r="GP56" s="102"/>
      <c r="GQ56" s="102"/>
      <c r="GR56" s="102"/>
      <c r="GS56" s="102"/>
      <c r="GT56" s="102"/>
      <c r="GU56" s="102"/>
      <c r="GV56" s="102"/>
      <c r="GW56" s="102"/>
      <c r="GX56" s="102"/>
      <c r="GY56" s="102"/>
      <c r="GZ56" s="102"/>
      <c r="HA56" s="102"/>
      <c r="HB56" s="102"/>
      <c r="HC56" s="102">
        <f>データ!FD11</f>
        <v>43.9</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2">
        <f>データ!KW11</f>
        <v>16.2</v>
      </c>
      <c r="RM56" s="102"/>
      <c r="RN56" s="102"/>
      <c r="RO56" s="102"/>
      <c r="RP56" s="102"/>
      <c r="RQ56" s="102"/>
      <c r="RR56" s="102"/>
      <c r="RS56" s="102"/>
      <c r="RT56" s="102"/>
      <c r="RU56" s="102"/>
      <c r="RV56" s="102"/>
      <c r="RW56" s="102"/>
      <c r="RX56" s="102"/>
      <c r="RY56" s="102"/>
      <c r="RZ56" s="102"/>
      <c r="SA56" s="102"/>
      <c r="SB56" s="102"/>
      <c r="SC56" s="102">
        <f>データ!KX11</f>
        <v>15.8</v>
      </c>
      <c r="SD56" s="102"/>
      <c r="SE56" s="102"/>
      <c r="SF56" s="102"/>
      <c r="SG56" s="102"/>
      <c r="SH56" s="102"/>
      <c r="SI56" s="102"/>
      <c r="SJ56" s="102"/>
      <c r="SK56" s="102"/>
      <c r="SL56" s="102"/>
      <c r="SM56" s="102"/>
      <c r="SN56" s="102"/>
      <c r="SO56" s="102"/>
      <c r="SP56" s="102"/>
      <c r="SQ56" s="102"/>
      <c r="SR56" s="102"/>
      <c r="SS56" s="102"/>
      <c r="ST56" s="102">
        <f>データ!KY11</f>
        <v>15.5</v>
      </c>
      <c r="SU56" s="102"/>
      <c r="SV56" s="102"/>
      <c r="SW56" s="102"/>
      <c r="SX56" s="102"/>
      <c r="SY56" s="102"/>
      <c r="SZ56" s="102"/>
      <c r="TA56" s="102"/>
      <c r="TB56" s="102"/>
      <c r="TC56" s="102"/>
      <c r="TD56" s="102"/>
      <c r="TE56" s="102"/>
      <c r="TF56" s="102"/>
      <c r="TG56" s="102"/>
      <c r="TH56" s="102"/>
      <c r="TI56" s="102"/>
      <c r="TJ56" s="102"/>
      <c r="TK56" s="102">
        <f>データ!KZ11</f>
        <v>14.9</v>
      </c>
      <c r="TL56" s="102"/>
      <c r="TM56" s="102"/>
      <c r="TN56" s="102"/>
      <c r="TO56" s="102"/>
      <c r="TP56" s="102"/>
      <c r="TQ56" s="102"/>
      <c r="TR56" s="102"/>
      <c r="TS56" s="102"/>
      <c r="TT56" s="102"/>
      <c r="TU56" s="102"/>
      <c r="TV56" s="102"/>
      <c r="TW56" s="102"/>
      <c r="TX56" s="102"/>
      <c r="TY56" s="102"/>
      <c r="TZ56" s="102"/>
      <c r="UA56" s="102"/>
      <c r="UB56" s="102">
        <f>データ!LA11</f>
        <v>16</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2">
      <c r="A57" s="1"/>
      <c r="B57" s="30"/>
      <c r="C57" s="25"/>
      <c r="D57" s="25"/>
      <c r="E57" s="25"/>
      <c r="F57" s="25"/>
      <c r="G57" s="25"/>
      <c r="H57" s="103" t="s">
        <v>33</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2">
        <f>データ!EZ12</f>
        <v>57.7</v>
      </c>
      <c r="EN57" s="102"/>
      <c r="EO57" s="102"/>
      <c r="EP57" s="102"/>
      <c r="EQ57" s="102"/>
      <c r="ER57" s="102"/>
      <c r="ES57" s="102"/>
      <c r="ET57" s="102"/>
      <c r="EU57" s="102"/>
      <c r="EV57" s="102"/>
      <c r="EW57" s="102"/>
      <c r="EX57" s="102"/>
      <c r="EY57" s="102"/>
      <c r="EZ57" s="102"/>
      <c r="FA57" s="102"/>
      <c r="FB57" s="102"/>
      <c r="FC57" s="102"/>
      <c r="FD57" s="102">
        <f>データ!FA12</f>
        <v>57.6</v>
      </c>
      <c r="FE57" s="102"/>
      <c r="FF57" s="102"/>
      <c r="FG57" s="102"/>
      <c r="FH57" s="102"/>
      <c r="FI57" s="102"/>
      <c r="FJ57" s="102"/>
      <c r="FK57" s="102"/>
      <c r="FL57" s="102"/>
      <c r="FM57" s="102"/>
      <c r="FN57" s="102"/>
      <c r="FO57" s="102"/>
      <c r="FP57" s="102"/>
      <c r="FQ57" s="102"/>
      <c r="FR57" s="102"/>
      <c r="FS57" s="102"/>
      <c r="FT57" s="102"/>
      <c r="FU57" s="102">
        <f>データ!FB12</f>
        <v>60.4</v>
      </c>
      <c r="FV57" s="102"/>
      <c r="FW57" s="102"/>
      <c r="FX57" s="102"/>
      <c r="FY57" s="102"/>
      <c r="FZ57" s="102"/>
      <c r="GA57" s="102"/>
      <c r="GB57" s="102"/>
      <c r="GC57" s="102"/>
      <c r="GD57" s="102"/>
      <c r="GE57" s="102"/>
      <c r="GF57" s="102"/>
      <c r="GG57" s="102"/>
      <c r="GH57" s="102"/>
      <c r="GI57" s="102"/>
      <c r="GJ57" s="102"/>
      <c r="GK57" s="102"/>
      <c r="GL57" s="102">
        <f>データ!FC12</f>
        <v>54.1</v>
      </c>
      <c r="GM57" s="102"/>
      <c r="GN57" s="102"/>
      <c r="GO57" s="102"/>
      <c r="GP57" s="102"/>
      <c r="GQ57" s="102"/>
      <c r="GR57" s="102"/>
      <c r="GS57" s="102"/>
      <c r="GT57" s="102"/>
      <c r="GU57" s="102"/>
      <c r="GV57" s="102"/>
      <c r="GW57" s="102"/>
      <c r="GX57" s="102"/>
      <c r="GY57" s="102"/>
      <c r="GZ57" s="102"/>
      <c r="HA57" s="102"/>
      <c r="HB57" s="102"/>
      <c r="HC57" s="102">
        <f>データ!FD12</f>
        <v>58.1</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2">
        <f>データ!KW12</f>
        <v>14.9</v>
      </c>
      <c r="RM57" s="102"/>
      <c r="RN57" s="102"/>
      <c r="RO57" s="102"/>
      <c r="RP57" s="102"/>
      <c r="RQ57" s="102"/>
      <c r="RR57" s="102"/>
      <c r="RS57" s="102"/>
      <c r="RT57" s="102"/>
      <c r="RU57" s="102"/>
      <c r="RV57" s="102"/>
      <c r="RW57" s="102"/>
      <c r="RX57" s="102"/>
      <c r="RY57" s="102"/>
      <c r="RZ57" s="102"/>
      <c r="SA57" s="102"/>
      <c r="SB57" s="102"/>
      <c r="SC57" s="102">
        <f>データ!KX12</f>
        <v>15.3</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14.9</v>
      </c>
      <c r="TL57" s="102"/>
      <c r="TM57" s="102"/>
      <c r="TN57" s="102"/>
      <c r="TO57" s="102"/>
      <c r="TP57" s="102"/>
      <c r="TQ57" s="102"/>
      <c r="TR57" s="102"/>
      <c r="TS57" s="102"/>
      <c r="TT57" s="102"/>
      <c r="TU57" s="102"/>
      <c r="TV57" s="102"/>
      <c r="TW57" s="102"/>
      <c r="TX57" s="102"/>
      <c r="TY57" s="102"/>
      <c r="TZ57" s="102"/>
      <c r="UA57" s="102"/>
      <c r="UB57" s="102">
        <f>データ!LA12</f>
        <v>14.3</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2">
      <c r="A71" s="1"/>
      <c r="B71" s="30"/>
      <c r="C71" s="25"/>
      <c r="D71" s="25"/>
      <c r="E71" s="25"/>
      <c r="F71" s="25"/>
      <c r="G71" s="25"/>
      <c r="H71" s="103" t="s">
        <v>38</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0.2</v>
      </c>
      <c r="AN71" s="107"/>
      <c r="AO71" s="107"/>
      <c r="AP71" s="107"/>
      <c r="AQ71" s="107"/>
      <c r="AR71" s="107"/>
      <c r="AS71" s="107"/>
      <c r="AT71" s="107"/>
      <c r="AU71" s="107"/>
      <c r="AV71" s="107"/>
      <c r="AW71" s="107"/>
      <c r="AX71" s="107"/>
      <c r="AY71" s="107"/>
      <c r="AZ71" s="107"/>
      <c r="BA71" s="107"/>
      <c r="BB71" s="107"/>
      <c r="BC71" s="107"/>
      <c r="BD71" s="107"/>
      <c r="BE71" s="108"/>
      <c r="BF71" s="106">
        <f>データ!DM11</f>
        <v>2</v>
      </c>
      <c r="BG71" s="107"/>
      <c r="BH71" s="107"/>
      <c r="BI71" s="107"/>
      <c r="BJ71" s="107"/>
      <c r="BK71" s="107"/>
      <c r="BL71" s="107"/>
      <c r="BM71" s="107"/>
      <c r="BN71" s="107"/>
      <c r="BO71" s="107"/>
      <c r="BP71" s="107"/>
      <c r="BQ71" s="107"/>
      <c r="BR71" s="107"/>
      <c r="BS71" s="107"/>
      <c r="BT71" s="107"/>
      <c r="BU71" s="107"/>
      <c r="BV71" s="107"/>
      <c r="BW71" s="107"/>
      <c r="BX71" s="108"/>
      <c r="BY71" s="106">
        <f>データ!DN11</f>
        <v>0.5</v>
      </c>
      <c r="BZ71" s="107"/>
      <c r="CA71" s="107"/>
      <c r="CB71" s="107"/>
      <c r="CC71" s="107"/>
      <c r="CD71" s="107"/>
      <c r="CE71" s="107"/>
      <c r="CF71" s="107"/>
      <c r="CG71" s="107"/>
      <c r="CH71" s="107"/>
      <c r="CI71" s="107"/>
      <c r="CJ71" s="107"/>
      <c r="CK71" s="107"/>
      <c r="CL71" s="107"/>
      <c r="CM71" s="107"/>
      <c r="CN71" s="107"/>
      <c r="CO71" s="107"/>
      <c r="CP71" s="107"/>
      <c r="CQ71" s="108"/>
      <c r="CR71" s="106">
        <f>データ!DO11</f>
        <v>1.8</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39</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f>データ!FM11</f>
        <v>0</v>
      </c>
      <c r="GM71" s="102"/>
      <c r="GN71" s="102"/>
      <c r="GO71" s="102"/>
      <c r="GP71" s="102"/>
      <c r="GQ71" s="102"/>
      <c r="GR71" s="102"/>
      <c r="GS71" s="102"/>
      <c r="GT71" s="102"/>
      <c r="GU71" s="102"/>
      <c r="GV71" s="102"/>
      <c r="GW71" s="102"/>
      <c r="GX71" s="102"/>
      <c r="GY71" s="102"/>
      <c r="GZ71" s="102"/>
      <c r="HA71" s="102"/>
      <c r="HB71" s="102"/>
      <c r="HC71" s="102">
        <f>データ!FN11</f>
        <v>11.4</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40</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2">
        <f>データ!LG11</f>
        <v>0</v>
      </c>
      <c r="RM71" s="102"/>
      <c r="RN71" s="102"/>
      <c r="RO71" s="102"/>
      <c r="RP71" s="102"/>
      <c r="RQ71" s="102"/>
      <c r="RR71" s="102"/>
      <c r="RS71" s="102"/>
      <c r="RT71" s="102"/>
      <c r="RU71" s="102"/>
      <c r="RV71" s="102"/>
      <c r="RW71" s="102"/>
      <c r="RX71" s="102"/>
      <c r="RY71" s="102"/>
      <c r="RZ71" s="102"/>
      <c r="SA71" s="102"/>
      <c r="SB71" s="102"/>
      <c r="SC71" s="102">
        <f>データ!LH11</f>
        <v>0.2</v>
      </c>
      <c r="SD71" s="102"/>
      <c r="SE71" s="102"/>
      <c r="SF71" s="102"/>
      <c r="SG71" s="102"/>
      <c r="SH71" s="102"/>
      <c r="SI71" s="102"/>
      <c r="SJ71" s="102"/>
      <c r="SK71" s="102"/>
      <c r="SL71" s="102"/>
      <c r="SM71" s="102"/>
      <c r="SN71" s="102"/>
      <c r="SO71" s="102"/>
      <c r="SP71" s="102"/>
      <c r="SQ71" s="102"/>
      <c r="SR71" s="102"/>
      <c r="SS71" s="102"/>
      <c r="ST71" s="102">
        <f>データ!LI11</f>
        <v>2</v>
      </c>
      <c r="SU71" s="102"/>
      <c r="SV71" s="102"/>
      <c r="SW71" s="102"/>
      <c r="SX71" s="102"/>
      <c r="SY71" s="102"/>
      <c r="SZ71" s="102"/>
      <c r="TA71" s="102"/>
      <c r="TB71" s="102"/>
      <c r="TC71" s="102"/>
      <c r="TD71" s="102"/>
      <c r="TE71" s="102"/>
      <c r="TF71" s="102"/>
      <c r="TG71" s="102"/>
      <c r="TH71" s="102"/>
      <c r="TI71" s="102"/>
      <c r="TJ71" s="102"/>
      <c r="TK71" s="102">
        <f>データ!LJ11</f>
        <v>0.5</v>
      </c>
      <c r="TL71" s="102"/>
      <c r="TM71" s="102"/>
      <c r="TN71" s="102"/>
      <c r="TO71" s="102"/>
      <c r="TP71" s="102"/>
      <c r="TQ71" s="102"/>
      <c r="TR71" s="102"/>
      <c r="TS71" s="102"/>
      <c r="TT71" s="102"/>
      <c r="TU71" s="102"/>
      <c r="TV71" s="102"/>
      <c r="TW71" s="102"/>
      <c r="TX71" s="102"/>
      <c r="TY71" s="102"/>
      <c r="TZ71" s="102"/>
      <c r="UA71" s="102"/>
      <c r="UB71" s="102">
        <f>データ!LK11</f>
        <v>1.2</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2">
      <c r="A72" s="1"/>
      <c r="B72" s="30"/>
      <c r="C72" s="25"/>
      <c r="D72" s="25"/>
      <c r="E72" s="25"/>
      <c r="F72" s="25"/>
      <c r="G72" s="25"/>
      <c r="H72" s="103" t="s">
        <v>33</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2">
        <f>データ!FJ12</f>
        <v>5.4</v>
      </c>
      <c r="EN72" s="102"/>
      <c r="EO72" s="102"/>
      <c r="EP72" s="102"/>
      <c r="EQ72" s="102"/>
      <c r="ER72" s="102"/>
      <c r="ES72" s="102"/>
      <c r="ET72" s="102"/>
      <c r="EU72" s="102"/>
      <c r="EV72" s="102"/>
      <c r="EW72" s="102"/>
      <c r="EX72" s="102"/>
      <c r="EY72" s="102"/>
      <c r="EZ72" s="102"/>
      <c r="FA72" s="102"/>
      <c r="FB72" s="102"/>
      <c r="FC72" s="102"/>
      <c r="FD72" s="102">
        <f>データ!FK12</f>
        <v>8.6999999999999993</v>
      </c>
      <c r="FE72" s="102"/>
      <c r="FF72" s="102"/>
      <c r="FG72" s="102"/>
      <c r="FH72" s="102"/>
      <c r="FI72" s="102"/>
      <c r="FJ72" s="102"/>
      <c r="FK72" s="102"/>
      <c r="FL72" s="102"/>
      <c r="FM72" s="102"/>
      <c r="FN72" s="102"/>
      <c r="FO72" s="102"/>
      <c r="FP72" s="102"/>
      <c r="FQ72" s="102"/>
      <c r="FR72" s="102"/>
      <c r="FS72" s="102"/>
      <c r="FT72" s="102"/>
      <c r="FU72" s="102">
        <f>データ!FL12</f>
        <v>14.9</v>
      </c>
      <c r="FV72" s="102"/>
      <c r="FW72" s="102"/>
      <c r="FX72" s="102"/>
      <c r="FY72" s="102"/>
      <c r="FZ72" s="102"/>
      <c r="GA72" s="102"/>
      <c r="GB72" s="102"/>
      <c r="GC72" s="102"/>
      <c r="GD72" s="102"/>
      <c r="GE72" s="102"/>
      <c r="GF72" s="102"/>
      <c r="GG72" s="102"/>
      <c r="GH72" s="102"/>
      <c r="GI72" s="102"/>
      <c r="GJ72" s="102"/>
      <c r="GK72" s="102"/>
      <c r="GL72" s="102">
        <f>データ!FM12</f>
        <v>16.2</v>
      </c>
      <c r="GM72" s="102"/>
      <c r="GN72" s="102"/>
      <c r="GO72" s="102"/>
      <c r="GP72" s="102"/>
      <c r="GQ72" s="102"/>
      <c r="GR72" s="102"/>
      <c r="GS72" s="102"/>
      <c r="GT72" s="102"/>
      <c r="GU72" s="102"/>
      <c r="GV72" s="102"/>
      <c r="GW72" s="102"/>
      <c r="GX72" s="102"/>
      <c r="GY72" s="102"/>
      <c r="GZ72" s="102"/>
      <c r="HA72" s="102"/>
      <c r="HB72" s="102"/>
      <c r="HC72" s="102">
        <f>データ!FN12</f>
        <v>5.6</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2">
        <f>データ!LG12</f>
        <v>0.3</v>
      </c>
      <c r="RM72" s="102"/>
      <c r="RN72" s="102"/>
      <c r="RO72" s="102"/>
      <c r="RP72" s="102"/>
      <c r="RQ72" s="102"/>
      <c r="RR72" s="102"/>
      <c r="RS72" s="102"/>
      <c r="RT72" s="102"/>
      <c r="RU72" s="102"/>
      <c r="RV72" s="102"/>
      <c r="RW72" s="102"/>
      <c r="RX72" s="102"/>
      <c r="RY72" s="102"/>
      <c r="RZ72" s="102"/>
      <c r="SA72" s="102"/>
      <c r="SB72" s="102"/>
      <c r="SC72" s="102">
        <f>データ!LH12</f>
        <v>0.7</v>
      </c>
      <c r="SD72" s="102"/>
      <c r="SE72" s="102"/>
      <c r="SF72" s="102"/>
      <c r="SG72" s="102"/>
      <c r="SH72" s="102"/>
      <c r="SI72" s="102"/>
      <c r="SJ72" s="102"/>
      <c r="SK72" s="102"/>
      <c r="SL72" s="102"/>
      <c r="SM72" s="102"/>
      <c r="SN72" s="102"/>
      <c r="SO72" s="102"/>
      <c r="SP72" s="102"/>
      <c r="SQ72" s="102"/>
      <c r="SR72" s="102"/>
      <c r="SS72" s="102"/>
      <c r="ST72" s="102">
        <f>データ!LI12</f>
        <v>0.4</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1.8</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2">
      <c r="A86" s="1"/>
      <c r="B86" s="30"/>
      <c r="C86" s="25"/>
      <c r="D86" s="25"/>
      <c r="E86" s="25"/>
      <c r="F86" s="25"/>
      <c r="G86" s="25"/>
      <c r="H86" s="103" t="s">
        <v>30</v>
      </c>
      <c r="I86" s="104"/>
      <c r="J86" s="104"/>
      <c r="K86" s="104"/>
      <c r="L86" s="104"/>
      <c r="M86" s="104"/>
      <c r="N86" s="104"/>
      <c r="O86" s="104"/>
      <c r="P86" s="104"/>
      <c r="Q86" s="104"/>
      <c r="R86" s="104"/>
      <c r="S86" s="105"/>
      <c r="T86" s="106">
        <f>データ!DU11</f>
        <v>0</v>
      </c>
      <c r="U86" s="107"/>
      <c r="V86" s="107"/>
      <c r="W86" s="107"/>
      <c r="X86" s="107"/>
      <c r="Y86" s="107"/>
      <c r="Z86" s="107"/>
      <c r="AA86" s="107"/>
      <c r="AB86" s="107"/>
      <c r="AC86" s="107"/>
      <c r="AD86" s="107"/>
      <c r="AE86" s="107"/>
      <c r="AF86" s="107"/>
      <c r="AG86" s="107"/>
      <c r="AH86" s="107"/>
      <c r="AI86" s="107"/>
      <c r="AJ86" s="107"/>
      <c r="AK86" s="107"/>
      <c r="AL86" s="108"/>
      <c r="AM86" s="106">
        <f>データ!DV11</f>
        <v>0</v>
      </c>
      <c r="AN86" s="107"/>
      <c r="AO86" s="107"/>
      <c r="AP86" s="107"/>
      <c r="AQ86" s="107"/>
      <c r="AR86" s="107"/>
      <c r="AS86" s="107"/>
      <c r="AT86" s="107"/>
      <c r="AU86" s="107"/>
      <c r="AV86" s="107"/>
      <c r="AW86" s="107"/>
      <c r="AX86" s="107"/>
      <c r="AY86" s="107"/>
      <c r="AZ86" s="107"/>
      <c r="BA86" s="107"/>
      <c r="BB86" s="107"/>
      <c r="BC86" s="107"/>
      <c r="BD86" s="107"/>
      <c r="BE86" s="108"/>
      <c r="BF86" s="106">
        <f>データ!DW11</f>
        <v>0</v>
      </c>
      <c r="BG86" s="107"/>
      <c r="BH86" s="107"/>
      <c r="BI86" s="107"/>
      <c r="BJ86" s="107"/>
      <c r="BK86" s="107"/>
      <c r="BL86" s="107"/>
      <c r="BM86" s="107"/>
      <c r="BN86" s="107"/>
      <c r="BO86" s="107"/>
      <c r="BP86" s="107"/>
      <c r="BQ86" s="107"/>
      <c r="BR86" s="107"/>
      <c r="BS86" s="107"/>
      <c r="BT86" s="107"/>
      <c r="BU86" s="107"/>
      <c r="BV86" s="107"/>
      <c r="BW86" s="107"/>
      <c r="BX86" s="108"/>
      <c r="BY86" s="106">
        <f>データ!DX11</f>
        <v>0</v>
      </c>
      <c r="BZ86" s="107"/>
      <c r="CA86" s="107"/>
      <c r="CB86" s="107"/>
      <c r="CC86" s="107"/>
      <c r="CD86" s="107"/>
      <c r="CE86" s="107"/>
      <c r="CF86" s="107"/>
      <c r="CG86" s="107"/>
      <c r="CH86" s="107"/>
      <c r="CI86" s="107"/>
      <c r="CJ86" s="107"/>
      <c r="CK86" s="107"/>
      <c r="CL86" s="107"/>
      <c r="CM86" s="107"/>
      <c r="CN86" s="107"/>
      <c r="CO86" s="107"/>
      <c r="CP86" s="107"/>
      <c r="CQ86" s="108"/>
      <c r="CR86" s="106">
        <f>データ!DY11</f>
        <v>0</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f>データ!FW11</f>
        <v>0</v>
      </c>
      <c r="GM86" s="102"/>
      <c r="GN86" s="102"/>
      <c r="GO86" s="102"/>
      <c r="GP86" s="102"/>
      <c r="GQ86" s="102"/>
      <c r="GR86" s="102"/>
      <c r="GS86" s="102"/>
      <c r="GT86" s="102"/>
      <c r="GU86" s="102"/>
      <c r="GV86" s="102"/>
      <c r="GW86" s="102"/>
      <c r="GX86" s="102"/>
      <c r="GY86" s="102"/>
      <c r="GZ86" s="102"/>
      <c r="HA86" s="102"/>
      <c r="HB86" s="102"/>
      <c r="HC86" s="102">
        <f>データ!FX11</f>
        <v>0</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2">
        <f>データ!LQ11</f>
        <v>0</v>
      </c>
      <c r="RM86" s="102"/>
      <c r="RN86" s="102"/>
      <c r="RO86" s="102"/>
      <c r="RP86" s="102"/>
      <c r="RQ86" s="102"/>
      <c r="RR86" s="102"/>
      <c r="RS86" s="102"/>
      <c r="RT86" s="102"/>
      <c r="RU86" s="102"/>
      <c r="RV86" s="102"/>
      <c r="RW86" s="102"/>
      <c r="RX86" s="102"/>
      <c r="RY86" s="102"/>
      <c r="RZ86" s="102"/>
      <c r="SA86" s="102"/>
      <c r="SB86" s="102"/>
      <c r="SC86" s="102">
        <f>データ!LR11</f>
        <v>0</v>
      </c>
      <c r="SD86" s="102"/>
      <c r="SE86" s="102"/>
      <c r="SF86" s="102"/>
      <c r="SG86" s="102"/>
      <c r="SH86" s="102"/>
      <c r="SI86" s="102"/>
      <c r="SJ86" s="102"/>
      <c r="SK86" s="102"/>
      <c r="SL86" s="102"/>
      <c r="SM86" s="102"/>
      <c r="SN86" s="102"/>
      <c r="SO86" s="102"/>
      <c r="SP86" s="102"/>
      <c r="SQ86" s="102"/>
      <c r="SR86" s="102"/>
      <c r="SS86" s="102"/>
      <c r="ST86" s="102">
        <f>データ!LS11</f>
        <v>0</v>
      </c>
      <c r="SU86" s="102"/>
      <c r="SV86" s="102"/>
      <c r="SW86" s="102"/>
      <c r="SX86" s="102"/>
      <c r="SY86" s="102"/>
      <c r="SZ86" s="102"/>
      <c r="TA86" s="102"/>
      <c r="TB86" s="102"/>
      <c r="TC86" s="102"/>
      <c r="TD86" s="102"/>
      <c r="TE86" s="102"/>
      <c r="TF86" s="102"/>
      <c r="TG86" s="102"/>
      <c r="TH86" s="102"/>
      <c r="TI86" s="102"/>
      <c r="TJ86" s="102"/>
      <c r="TK86" s="102">
        <f>データ!LT11</f>
        <v>0</v>
      </c>
      <c r="TL86" s="102"/>
      <c r="TM86" s="102"/>
      <c r="TN86" s="102"/>
      <c r="TO86" s="102"/>
      <c r="TP86" s="102"/>
      <c r="TQ86" s="102"/>
      <c r="TR86" s="102"/>
      <c r="TS86" s="102"/>
      <c r="TT86" s="102"/>
      <c r="TU86" s="102"/>
      <c r="TV86" s="102"/>
      <c r="TW86" s="102"/>
      <c r="TX86" s="102"/>
      <c r="TY86" s="102"/>
      <c r="TZ86" s="102"/>
      <c r="UA86" s="102"/>
      <c r="UB86" s="102">
        <f>データ!LU11</f>
        <v>0</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2">
      <c r="A87" s="1"/>
      <c r="B87" s="30"/>
      <c r="C87" s="25"/>
      <c r="D87" s="25"/>
      <c r="E87" s="25"/>
      <c r="F87" s="25"/>
      <c r="G87" s="25"/>
      <c r="H87" s="103" t="s">
        <v>33</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2">
        <f>データ!FT12</f>
        <v>394.9</v>
      </c>
      <c r="EN87" s="102"/>
      <c r="EO87" s="102"/>
      <c r="EP87" s="102"/>
      <c r="EQ87" s="102"/>
      <c r="ER87" s="102"/>
      <c r="ES87" s="102"/>
      <c r="ET87" s="102"/>
      <c r="EU87" s="102"/>
      <c r="EV87" s="102"/>
      <c r="EW87" s="102"/>
      <c r="EX87" s="102"/>
      <c r="EY87" s="102"/>
      <c r="EZ87" s="102"/>
      <c r="FA87" s="102"/>
      <c r="FB87" s="102"/>
      <c r="FC87" s="102"/>
      <c r="FD87" s="102">
        <f>データ!FU12</f>
        <v>375</v>
      </c>
      <c r="FE87" s="102"/>
      <c r="FF87" s="102"/>
      <c r="FG87" s="102"/>
      <c r="FH87" s="102"/>
      <c r="FI87" s="102"/>
      <c r="FJ87" s="102"/>
      <c r="FK87" s="102"/>
      <c r="FL87" s="102"/>
      <c r="FM87" s="102"/>
      <c r="FN87" s="102"/>
      <c r="FO87" s="102"/>
      <c r="FP87" s="102"/>
      <c r="FQ87" s="102"/>
      <c r="FR87" s="102"/>
      <c r="FS87" s="102"/>
      <c r="FT87" s="102"/>
      <c r="FU87" s="102">
        <f>データ!FV12</f>
        <v>314.5</v>
      </c>
      <c r="FV87" s="102"/>
      <c r="FW87" s="102"/>
      <c r="FX87" s="102"/>
      <c r="FY87" s="102"/>
      <c r="FZ87" s="102"/>
      <c r="GA87" s="102"/>
      <c r="GB87" s="102"/>
      <c r="GC87" s="102"/>
      <c r="GD87" s="102"/>
      <c r="GE87" s="102"/>
      <c r="GF87" s="102"/>
      <c r="GG87" s="102"/>
      <c r="GH87" s="102"/>
      <c r="GI87" s="102"/>
      <c r="GJ87" s="102"/>
      <c r="GK87" s="102"/>
      <c r="GL87" s="102">
        <f>データ!FW12</f>
        <v>339.9</v>
      </c>
      <c r="GM87" s="102"/>
      <c r="GN87" s="102"/>
      <c r="GO87" s="102"/>
      <c r="GP87" s="102"/>
      <c r="GQ87" s="102"/>
      <c r="GR87" s="102"/>
      <c r="GS87" s="102"/>
      <c r="GT87" s="102"/>
      <c r="GU87" s="102"/>
      <c r="GV87" s="102"/>
      <c r="GW87" s="102"/>
      <c r="GX87" s="102"/>
      <c r="GY87" s="102"/>
      <c r="GZ87" s="102"/>
      <c r="HA87" s="102"/>
      <c r="HB87" s="102"/>
      <c r="HC87" s="102">
        <f>データ!FX12</f>
        <v>303.60000000000002</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2">
        <f>データ!LQ12</f>
        <v>172</v>
      </c>
      <c r="RM87" s="102"/>
      <c r="RN87" s="102"/>
      <c r="RO87" s="102"/>
      <c r="RP87" s="102"/>
      <c r="RQ87" s="102"/>
      <c r="RR87" s="102"/>
      <c r="RS87" s="102"/>
      <c r="RT87" s="102"/>
      <c r="RU87" s="102"/>
      <c r="RV87" s="102"/>
      <c r="RW87" s="102"/>
      <c r="RX87" s="102"/>
      <c r="RY87" s="102"/>
      <c r="RZ87" s="102"/>
      <c r="SA87" s="102"/>
      <c r="SB87" s="102"/>
      <c r="SC87" s="102">
        <f>データ!LR12</f>
        <v>151.69999999999999</v>
      </c>
      <c r="SD87" s="102"/>
      <c r="SE87" s="102"/>
      <c r="SF87" s="102"/>
      <c r="SG87" s="102"/>
      <c r="SH87" s="102"/>
      <c r="SI87" s="102"/>
      <c r="SJ87" s="102"/>
      <c r="SK87" s="102"/>
      <c r="SL87" s="102"/>
      <c r="SM87" s="102"/>
      <c r="SN87" s="102"/>
      <c r="SO87" s="102"/>
      <c r="SP87" s="102"/>
      <c r="SQ87" s="102"/>
      <c r="SR87" s="102"/>
      <c r="SS87" s="102"/>
      <c r="ST87" s="102">
        <f>データ!LS12</f>
        <v>138.1</v>
      </c>
      <c r="SU87" s="102"/>
      <c r="SV87" s="102"/>
      <c r="SW87" s="102"/>
      <c r="SX87" s="102"/>
      <c r="SY87" s="102"/>
      <c r="SZ87" s="102"/>
      <c r="TA87" s="102"/>
      <c r="TB87" s="102"/>
      <c r="TC87" s="102"/>
      <c r="TD87" s="102"/>
      <c r="TE87" s="102"/>
      <c r="TF87" s="102"/>
      <c r="TG87" s="102"/>
      <c r="TH87" s="102"/>
      <c r="TI87" s="102"/>
      <c r="TJ87" s="102"/>
      <c r="TK87" s="102">
        <f>データ!LT12</f>
        <v>125.8</v>
      </c>
      <c r="TL87" s="102"/>
      <c r="TM87" s="102"/>
      <c r="TN87" s="102"/>
      <c r="TO87" s="102"/>
      <c r="TP87" s="102"/>
      <c r="TQ87" s="102"/>
      <c r="TR87" s="102"/>
      <c r="TS87" s="102"/>
      <c r="TT87" s="102"/>
      <c r="TU87" s="102"/>
      <c r="TV87" s="102"/>
      <c r="TW87" s="102"/>
      <c r="TX87" s="102"/>
      <c r="TY87" s="102"/>
      <c r="TZ87" s="102"/>
      <c r="UA87" s="102"/>
      <c r="UB87" s="102">
        <f>データ!LU12</f>
        <v>119.4</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41</v>
      </c>
      <c r="VE98" s="115"/>
      <c r="VF98" s="115"/>
      <c r="VG98" s="115"/>
      <c r="VH98" s="115"/>
      <c r="VI98" s="115"/>
      <c r="VJ98" s="116"/>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276</v>
      </c>
      <c r="VE100" s="121"/>
      <c r="VF100" s="121"/>
      <c r="VG100" s="121"/>
      <c r="VH100" s="121"/>
      <c r="VI100" s="121"/>
      <c r="VJ100" s="122"/>
    </row>
    <row r="101" spans="1:582" ht="13.5" customHeight="1" x14ac:dyDescent="0.2">
      <c r="A101" s="1"/>
      <c r="B101" s="30"/>
      <c r="C101" s="25"/>
      <c r="D101" s="25"/>
      <c r="E101" s="25"/>
      <c r="F101" s="25"/>
      <c r="G101" s="25"/>
      <c r="H101" s="103" t="s">
        <v>30</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2">
      <c r="A102" s="1"/>
      <c r="B102" s="30"/>
      <c r="C102" s="25"/>
      <c r="D102" s="25"/>
      <c r="E102" s="25"/>
      <c r="F102" s="25"/>
      <c r="G102" s="25"/>
      <c r="H102" s="103" t="s">
        <v>33</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2">
      <c r="A117" s="1"/>
      <c r="B117" s="30"/>
      <c r="C117" s="25"/>
      <c r="D117" s="25"/>
      <c r="E117" s="25"/>
      <c r="F117" s="25"/>
      <c r="G117" s="25"/>
      <c r="H117" s="103" t="s">
        <v>42</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f>データ!GQ11</f>
        <v>100</v>
      </c>
      <c r="GM117" s="102"/>
      <c r="GN117" s="102"/>
      <c r="GO117" s="102"/>
      <c r="GP117" s="102"/>
      <c r="GQ117" s="102"/>
      <c r="GR117" s="102"/>
      <c r="GS117" s="102"/>
      <c r="GT117" s="102"/>
      <c r="GU117" s="102"/>
      <c r="GV117" s="102"/>
      <c r="GW117" s="102"/>
      <c r="GX117" s="102"/>
      <c r="GY117" s="102"/>
      <c r="GZ117" s="102"/>
      <c r="HA117" s="102"/>
      <c r="HB117" s="102"/>
      <c r="HC117" s="102">
        <f>データ!GR11</f>
        <v>100</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2">
        <f>データ!MK11</f>
        <v>100</v>
      </c>
      <c r="RM117" s="102"/>
      <c r="RN117" s="102"/>
      <c r="RO117" s="102"/>
      <c r="RP117" s="102"/>
      <c r="RQ117" s="102"/>
      <c r="RR117" s="102"/>
      <c r="RS117" s="102"/>
      <c r="RT117" s="102"/>
      <c r="RU117" s="102"/>
      <c r="RV117" s="102"/>
      <c r="RW117" s="102"/>
      <c r="RX117" s="102"/>
      <c r="RY117" s="102"/>
      <c r="RZ117" s="102"/>
      <c r="SA117" s="102"/>
      <c r="SB117" s="102"/>
      <c r="SC117" s="102">
        <f>データ!ML11</f>
        <v>100</v>
      </c>
      <c r="SD117" s="102"/>
      <c r="SE117" s="102"/>
      <c r="SF117" s="102"/>
      <c r="SG117" s="102"/>
      <c r="SH117" s="102"/>
      <c r="SI117" s="102"/>
      <c r="SJ117" s="102"/>
      <c r="SK117" s="102"/>
      <c r="SL117" s="102"/>
      <c r="SM117" s="102"/>
      <c r="SN117" s="102"/>
      <c r="SO117" s="102"/>
      <c r="SP117" s="102"/>
      <c r="SQ117" s="102"/>
      <c r="SR117" s="102"/>
      <c r="SS117" s="102"/>
      <c r="ST117" s="102">
        <f>データ!MM11</f>
        <v>100</v>
      </c>
      <c r="SU117" s="102"/>
      <c r="SV117" s="102"/>
      <c r="SW117" s="102"/>
      <c r="SX117" s="102"/>
      <c r="SY117" s="102"/>
      <c r="SZ117" s="102"/>
      <c r="TA117" s="102"/>
      <c r="TB117" s="102"/>
      <c r="TC117" s="102"/>
      <c r="TD117" s="102"/>
      <c r="TE117" s="102"/>
      <c r="TF117" s="102"/>
      <c r="TG117" s="102"/>
      <c r="TH117" s="102"/>
      <c r="TI117" s="102"/>
      <c r="TJ117" s="102"/>
      <c r="TK117" s="102">
        <f>データ!MN11</f>
        <v>100</v>
      </c>
      <c r="TL117" s="102"/>
      <c r="TM117" s="102"/>
      <c r="TN117" s="102"/>
      <c r="TO117" s="102"/>
      <c r="TP117" s="102"/>
      <c r="TQ117" s="102"/>
      <c r="TR117" s="102"/>
      <c r="TS117" s="102"/>
      <c r="TT117" s="102"/>
      <c r="TU117" s="102"/>
      <c r="TV117" s="102"/>
      <c r="TW117" s="102"/>
      <c r="TX117" s="102"/>
      <c r="TY117" s="102"/>
      <c r="TZ117" s="102"/>
      <c r="UA117" s="102"/>
      <c r="UB117" s="102">
        <f>データ!MO11</f>
        <v>100</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2">
      <c r="A118" s="1"/>
      <c r="B118" s="30"/>
      <c r="C118" s="25"/>
      <c r="D118" s="25"/>
      <c r="E118" s="25"/>
      <c r="F118" s="25"/>
      <c r="G118" s="25"/>
      <c r="H118" s="103" t="s">
        <v>33</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2">
        <f>データ!GN12</f>
        <v>92</v>
      </c>
      <c r="EN118" s="102"/>
      <c r="EO118" s="102"/>
      <c r="EP118" s="102"/>
      <c r="EQ118" s="102"/>
      <c r="ER118" s="102"/>
      <c r="ES118" s="102"/>
      <c r="ET118" s="102"/>
      <c r="EU118" s="102"/>
      <c r="EV118" s="102"/>
      <c r="EW118" s="102"/>
      <c r="EX118" s="102"/>
      <c r="EY118" s="102"/>
      <c r="EZ118" s="102"/>
      <c r="FA118" s="102"/>
      <c r="FB118" s="102"/>
      <c r="FC118" s="102"/>
      <c r="FD118" s="102">
        <f>データ!GO12</f>
        <v>94.7</v>
      </c>
      <c r="FE118" s="102"/>
      <c r="FF118" s="102"/>
      <c r="FG118" s="102"/>
      <c r="FH118" s="102"/>
      <c r="FI118" s="102"/>
      <c r="FJ118" s="102"/>
      <c r="FK118" s="102"/>
      <c r="FL118" s="102"/>
      <c r="FM118" s="102"/>
      <c r="FN118" s="102"/>
      <c r="FO118" s="102"/>
      <c r="FP118" s="102"/>
      <c r="FQ118" s="102"/>
      <c r="FR118" s="102"/>
      <c r="FS118" s="102"/>
      <c r="FT118" s="102"/>
      <c r="FU118" s="102">
        <f>データ!GP12</f>
        <v>96</v>
      </c>
      <c r="FV118" s="102"/>
      <c r="FW118" s="102"/>
      <c r="FX118" s="102"/>
      <c r="FY118" s="102"/>
      <c r="FZ118" s="102"/>
      <c r="GA118" s="102"/>
      <c r="GB118" s="102"/>
      <c r="GC118" s="102"/>
      <c r="GD118" s="102"/>
      <c r="GE118" s="102"/>
      <c r="GF118" s="102"/>
      <c r="GG118" s="102"/>
      <c r="GH118" s="102"/>
      <c r="GI118" s="102"/>
      <c r="GJ118" s="102"/>
      <c r="GK118" s="102"/>
      <c r="GL118" s="102">
        <f>データ!GQ12</f>
        <v>97.1</v>
      </c>
      <c r="GM118" s="102"/>
      <c r="GN118" s="102"/>
      <c r="GO118" s="102"/>
      <c r="GP118" s="102"/>
      <c r="GQ118" s="102"/>
      <c r="GR118" s="102"/>
      <c r="GS118" s="102"/>
      <c r="GT118" s="102"/>
      <c r="GU118" s="102"/>
      <c r="GV118" s="102"/>
      <c r="GW118" s="102"/>
      <c r="GX118" s="102"/>
      <c r="GY118" s="102"/>
      <c r="GZ118" s="102"/>
      <c r="HA118" s="102"/>
      <c r="HB118" s="102"/>
      <c r="HC118" s="102">
        <f>データ!GR12</f>
        <v>98.9</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2">
        <f>データ!MK12</f>
        <v>98.2</v>
      </c>
      <c r="RM118" s="102"/>
      <c r="RN118" s="102"/>
      <c r="RO118" s="102"/>
      <c r="RP118" s="102"/>
      <c r="RQ118" s="102"/>
      <c r="RR118" s="102"/>
      <c r="RS118" s="102"/>
      <c r="RT118" s="102"/>
      <c r="RU118" s="102"/>
      <c r="RV118" s="102"/>
      <c r="RW118" s="102"/>
      <c r="RX118" s="102"/>
      <c r="RY118" s="102"/>
      <c r="RZ118" s="102"/>
      <c r="SA118" s="102"/>
      <c r="SB118" s="102"/>
      <c r="SC118" s="102">
        <f>データ!ML12</f>
        <v>98.7</v>
      </c>
      <c r="SD118" s="102"/>
      <c r="SE118" s="102"/>
      <c r="SF118" s="102"/>
      <c r="SG118" s="102"/>
      <c r="SH118" s="102"/>
      <c r="SI118" s="102"/>
      <c r="SJ118" s="102"/>
      <c r="SK118" s="102"/>
      <c r="SL118" s="102"/>
      <c r="SM118" s="102"/>
      <c r="SN118" s="102"/>
      <c r="SO118" s="102"/>
      <c r="SP118" s="102"/>
      <c r="SQ118" s="102"/>
      <c r="SR118" s="102"/>
      <c r="SS118" s="102"/>
      <c r="ST118" s="102">
        <f>データ!MM12</f>
        <v>98.8</v>
      </c>
      <c r="SU118" s="102"/>
      <c r="SV118" s="102"/>
      <c r="SW118" s="102"/>
      <c r="SX118" s="102"/>
      <c r="SY118" s="102"/>
      <c r="SZ118" s="102"/>
      <c r="TA118" s="102"/>
      <c r="TB118" s="102"/>
      <c r="TC118" s="102"/>
      <c r="TD118" s="102"/>
      <c r="TE118" s="102"/>
      <c r="TF118" s="102"/>
      <c r="TG118" s="102"/>
      <c r="TH118" s="102"/>
      <c r="TI118" s="102"/>
      <c r="TJ118" s="102"/>
      <c r="TK118" s="102">
        <f>データ!MN12</f>
        <v>98.9</v>
      </c>
      <c r="TL118" s="102"/>
      <c r="TM118" s="102"/>
      <c r="TN118" s="102"/>
      <c r="TO118" s="102"/>
      <c r="TP118" s="102"/>
      <c r="TQ118" s="102"/>
      <c r="TR118" s="102"/>
      <c r="TS118" s="102"/>
      <c r="TT118" s="102"/>
      <c r="TU118" s="102"/>
      <c r="TV118" s="102"/>
      <c r="TW118" s="102"/>
      <c r="TX118" s="102"/>
      <c r="TY118" s="102"/>
      <c r="TZ118" s="102"/>
      <c r="UA118" s="102"/>
      <c r="UB118" s="102">
        <f>データ!MO12</f>
        <v>99.7</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2">
      <c r="A122" s="1"/>
      <c r="B122" s="109" t="s">
        <v>43</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（最大出力合計1,888kW）</v>
      </c>
      <c r="D126" s="2" t="str">
        <f>データ!EX9</f>
        <v>（最大出力合計19kW）</v>
      </c>
      <c r="E126" s="2" t="str">
        <f>データ!GW9</f>
        <v>（最大出力合計-kW）</v>
      </c>
      <c r="F126" s="2" t="str">
        <f>データ!IV9</f>
        <v>（最大出力合計-kW）</v>
      </c>
      <c r="G126" s="2" t="str">
        <f>データ!KU9</f>
        <v>（最大出力合計1,869kW）</v>
      </c>
    </row>
  </sheetData>
  <sheetProtection algorithmName="SHA-512" hashValue="DaMw5iQ7UtcottJp7axP2cP7LHr4kPHZ+FmsW3AB/QAxQVXAb3YwlxPq9Nv3CRYJkL0n+wJvZ7vvsdEKVmbtUw==" saltValue="yr7sQPH+NiPk3Y2IlPVno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2">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85</v>
      </c>
      <c r="MZ4" s="47"/>
      <c r="NA4" s="47"/>
      <c r="NB4" s="51"/>
      <c r="NC4" s="46" t="s">
        <v>48</v>
      </c>
      <c r="ND4" s="47"/>
      <c r="NE4" s="47"/>
      <c r="NF4" s="51"/>
      <c r="NG4" s="46" t="s">
        <v>86</v>
      </c>
      <c r="NH4" s="47"/>
      <c r="NI4" s="47"/>
      <c r="NJ4" s="51"/>
    </row>
    <row r="5" spans="1:374" x14ac:dyDescent="0.2">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158.4" x14ac:dyDescent="0.2">
      <c r="A6" s="42" t="s">
        <v>127</v>
      </c>
      <c r="B6" s="60" t="str">
        <f>B7</f>
        <v>2021</v>
      </c>
      <c r="C6" s="60" t="str">
        <f t="shared" ref="C6:AX6" si="6">C7</f>
        <v>192091</v>
      </c>
      <c r="D6" s="60" t="str">
        <f t="shared" si="6"/>
        <v>47</v>
      </c>
      <c r="E6" s="60" t="str">
        <f t="shared" si="6"/>
        <v>04</v>
      </c>
      <c r="F6" s="60" t="str">
        <f t="shared" si="6"/>
        <v>0</v>
      </c>
      <c r="G6" s="60" t="str">
        <f t="shared" si="6"/>
        <v>000</v>
      </c>
      <c r="H6" s="60" t="str">
        <f t="shared" si="6"/>
        <v>山梨県　北杜市</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f t="shared" si="6"/>
        <v>1</v>
      </c>
      <c r="Q6" s="62" t="str">
        <f t="shared" si="6"/>
        <v>-</v>
      </c>
      <c r="R6" s="63" t="str">
        <f>R7</f>
        <v>令和４年３月３１日　北杜サイト太陽光発電所・北杜市マイクロ水力発電所</v>
      </c>
      <c r="S6" s="64" t="str">
        <f t="shared" si="6"/>
        <v>令和１０年１０月３１日（太陽光）・令和４０年１１月１６日（水力）　北杜サイト太陽光発電所・北杜市マイクロ水力発電所</v>
      </c>
      <c r="T6" s="60" t="str">
        <f t="shared" si="6"/>
        <v>無</v>
      </c>
      <c r="U6" s="64" t="str">
        <f t="shared" si="6"/>
        <v>東京電力パワーグリッド(株)山梨総支社</v>
      </c>
      <c r="V6" s="61" t="str">
        <f t="shared" si="6"/>
        <v>-</v>
      </c>
      <c r="W6" s="62" t="str">
        <f>W7</f>
        <v>-</v>
      </c>
      <c r="X6" s="62" t="str">
        <f t="shared" si="6"/>
        <v>-</v>
      </c>
      <c r="Y6" s="62" t="str">
        <f t="shared" si="6"/>
        <v>-</v>
      </c>
      <c r="Z6" s="62">
        <f t="shared" si="6"/>
        <v>7</v>
      </c>
      <c r="AA6" s="62">
        <f t="shared" si="6"/>
        <v>73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2648</v>
      </c>
      <c r="AM6" s="62">
        <f t="shared" si="6"/>
        <v>2586</v>
      </c>
      <c r="AN6" s="62">
        <f t="shared" si="6"/>
        <v>2541</v>
      </c>
      <c r="AO6" s="62">
        <f t="shared" si="6"/>
        <v>2440</v>
      </c>
      <c r="AP6" s="62">
        <f t="shared" si="6"/>
        <v>2624</v>
      </c>
      <c r="AQ6" s="62">
        <f t="shared" si="6"/>
        <v>2648</v>
      </c>
      <c r="AR6" s="62">
        <f t="shared" si="6"/>
        <v>2586</v>
      </c>
      <c r="AS6" s="62">
        <f t="shared" si="6"/>
        <v>2541</v>
      </c>
      <c r="AT6" s="62">
        <f t="shared" si="6"/>
        <v>2447</v>
      </c>
      <c r="AU6" s="62">
        <f t="shared" si="6"/>
        <v>2697</v>
      </c>
      <c r="AV6" s="62" t="str">
        <f t="shared" si="6"/>
        <v>-</v>
      </c>
      <c r="AW6" s="62">
        <f t="shared" si="6"/>
        <v>107873</v>
      </c>
      <c r="AX6" s="62">
        <f t="shared" si="6"/>
        <v>107873</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158.4" x14ac:dyDescent="0.2">
      <c r="A7" s="42"/>
      <c r="B7" s="70" t="s">
        <v>128</v>
      </c>
      <c r="C7" s="70" t="s">
        <v>129</v>
      </c>
      <c r="D7" s="70" t="s">
        <v>130</v>
      </c>
      <c r="E7" s="70" t="s">
        <v>131</v>
      </c>
      <c r="F7" s="70" t="s">
        <v>132</v>
      </c>
      <c r="G7" s="70" t="s">
        <v>133</v>
      </c>
      <c r="H7" s="70" t="s">
        <v>134</v>
      </c>
      <c r="I7" s="70" t="s">
        <v>135</v>
      </c>
      <c r="J7" s="70" t="s">
        <v>136</v>
      </c>
      <c r="K7" s="70" t="s">
        <v>137</v>
      </c>
      <c r="L7" s="71" t="s">
        <v>138</v>
      </c>
      <c r="M7" s="72">
        <v>1</v>
      </c>
      <c r="N7" s="72" t="s">
        <v>139</v>
      </c>
      <c r="O7" s="73" t="s">
        <v>139</v>
      </c>
      <c r="P7" s="73">
        <v>1</v>
      </c>
      <c r="Q7" s="73" t="s">
        <v>139</v>
      </c>
      <c r="R7" s="74" t="s">
        <v>140</v>
      </c>
      <c r="S7" s="74" t="s">
        <v>141</v>
      </c>
      <c r="T7" s="75" t="s">
        <v>142</v>
      </c>
      <c r="U7" s="74" t="s">
        <v>143</v>
      </c>
      <c r="V7" s="71" t="s">
        <v>139</v>
      </c>
      <c r="W7" s="73" t="s">
        <v>139</v>
      </c>
      <c r="X7" s="73" t="s">
        <v>139</v>
      </c>
      <c r="Y7" s="73" t="s">
        <v>139</v>
      </c>
      <c r="Z7" s="73">
        <v>7</v>
      </c>
      <c r="AA7" s="73">
        <v>73</v>
      </c>
      <c r="AB7" s="73" t="s">
        <v>139</v>
      </c>
      <c r="AC7" s="73" t="s">
        <v>139</v>
      </c>
      <c r="AD7" s="73" t="s">
        <v>139</v>
      </c>
      <c r="AE7" s="73" t="s">
        <v>139</v>
      </c>
      <c r="AF7" s="73" t="s">
        <v>139</v>
      </c>
      <c r="AG7" s="73" t="s">
        <v>139</v>
      </c>
      <c r="AH7" s="73" t="s">
        <v>139</v>
      </c>
      <c r="AI7" s="73" t="s">
        <v>139</v>
      </c>
      <c r="AJ7" s="73" t="s">
        <v>139</v>
      </c>
      <c r="AK7" s="73" t="s">
        <v>139</v>
      </c>
      <c r="AL7" s="73">
        <v>2648</v>
      </c>
      <c r="AM7" s="73">
        <v>2586</v>
      </c>
      <c r="AN7" s="73">
        <v>2541</v>
      </c>
      <c r="AO7" s="73">
        <v>2440</v>
      </c>
      <c r="AP7" s="73">
        <v>2624</v>
      </c>
      <c r="AQ7" s="73">
        <v>2648</v>
      </c>
      <c r="AR7" s="73">
        <v>2586</v>
      </c>
      <c r="AS7" s="73">
        <v>2541</v>
      </c>
      <c r="AT7" s="73">
        <v>2447</v>
      </c>
      <c r="AU7" s="73">
        <v>2697</v>
      </c>
      <c r="AV7" s="73" t="s">
        <v>139</v>
      </c>
      <c r="AW7" s="73">
        <v>107873</v>
      </c>
      <c r="AX7" s="73">
        <v>107873</v>
      </c>
      <c r="AY7" s="76">
        <v>123.8</v>
      </c>
      <c r="AZ7" s="76">
        <v>231</v>
      </c>
      <c r="BA7" s="76">
        <v>159.30000000000001</v>
      </c>
      <c r="BB7" s="76">
        <v>141</v>
      </c>
      <c r="BC7" s="76">
        <v>205.2</v>
      </c>
      <c r="BD7" s="76">
        <v>121.3</v>
      </c>
      <c r="BE7" s="76">
        <v>123.2</v>
      </c>
      <c r="BF7" s="76">
        <v>134.69999999999999</v>
      </c>
      <c r="BG7" s="76">
        <v>141.80000000000001</v>
      </c>
      <c r="BH7" s="76">
        <v>138.19999999999999</v>
      </c>
      <c r="BI7" s="76">
        <v>100</v>
      </c>
      <c r="BJ7" s="76">
        <v>190.8</v>
      </c>
      <c r="BK7" s="76">
        <v>184.5</v>
      </c>
      <c r="BL7" s="76">
        <v>190.5</v>
      </c>
      <c r="BM7" s="76">
        <v>172.7</v>
      </c>
      <c r="BN7" s="76">
        <v>205.2</v>
      </c>
      <c r="BO7" s="76">
        <v>247.9</v>
      </c>
      <c r="BP7" s="76">
        <v>240.1</v>
      </c>
      <c r="BQ7" s="76">
        <v>253.6</v>
      </c>
      <c r="BR7" s="76">
        <v>238</v>
      </c>
      <c r="BS7" s="76">
        <v>227.5</v>
      </c>
      <c r="BT7" s="76">
        <v>100</v>
      </c>
      <c r="BU7" s="76" t="s">
        <v>139</v>
      </c>
      <c r="BV7" s="76" t="s">
        <v>139</v>
      </c>
      <c r="BW7" s="76" t="s">
        <v>139</v>
      </c>
      <c r="BX7" s="76" t="s">
        <v>139</v>
      </c>
      <c r="BY7" s="76" t="s">
        <v>139</v>
      </c>
      <c r="BZ7" s="76" t="s">
        <v>139</v>
      </c>
      <c r="CA7" s="76" t="s">
        <v>139</v>
      </c>
      <c r="CB7" s="76" t="s">
        <v>139</v>
      </c>
      <c r="CC7" s="76" t="s">
        <v>139</v>
      </c>
      <c r="CD7" s="76" t="s">
        <v>139</v>
      </c>
      <c r="CE7" s="76" t="s">
        <v>139</v>
      </c>
      <c r="CF7" s="76">
        <v>34952.800000000003</v>
      </c>
      <c r="CG7" s="76">
        <v>25657.4</v>
      </c>
      <c r="CH7" s="76">
        <v>27361.7</v>
      </c>
      <c r="CI7" s="76">
        <v>33115.199999999997</v>
      </c>
      <c r="CJ7" s="76">
        <v>21445.3</v>
      </c>
      <c r="CK7" s="76">
        <v>19199</v>
      </c>
      <c r="CL7" s="76">
        <v>19863.5</v>
      </c>
      <c r="CM7" s="76">
        <v>19066.3</v>
      </c>
      <c r="CN7" s="76">
        <v>18998.7</v>
      </c>
      <c r="CO7" s="76">
        <v>17544.5</v>
      </c>
      <c r="CP7" s="73">
        <v>21995</v>
      </c>
      <c r="CQ7" s="73">
        <v>86914</v>
      </c>
      <c r="CR7" s="73">
        <v>41242</v>
      </c>
      <c r="CS7" s="73">
        <v>33257</v>
      </c>
      <c r="CT7" s="73">
        <v>60834</v>
      </c>
      <c r="CU7" s="73">
        <v>32739</v>
      </c>
      <c r="CV7" s="73">
        <v>34140</v>
      </c>
      <c r="CW7" s="73">
        <v>33434</v>
      </c>
      <c r="CX7" s="73">
        <v>36820</v>
      </c>
      <c r="CY7" s="73">
        <v>35532</v>
      </c>
      <c r="CZ7" s="73">
        <v>1888</v>
      </c>
      <c r="DA7" s="76">
        <v>16.2</v>
      </c>
      <c r="DB7" s="76">
        <v>15.8</v>
      </c>
      <c r="DC7" s="76">
        <v>15.5</v>
      </c>
      <c r="DD7" s="76">
        <v>14.8</v>
      </c>
      <c r="DE7" s="76">
        <v>16.3</v>
      </c>
      <c r="DF7" s="76">
        <v>32.700000000000003</v>
      </c>
      <c r="DG7" s="76">
        <v>32.6</v>
      </c>
      <c r="DH7" s="76">
        <v>31.3</v>
      </c>
      <c r="DI7" s="76">
        <v>31.8</v>
      </c>
      <c r="DJ7" s="76">
        <v>31.6</v>
      </c>
      <c r="DK7" s="76">
        <v>0</v>
      </c>
      <c r="DL7" s="76">
        <v>0.2</v>
      </c>
      <c r="DM7" s="76">
        <v>2</v>
      </c>
      <c r="DN7" s="76">
        <v>0.5</v>
      </c>
      <c r="DO7" s="76">
        <v>1.8</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139</v>
      </c>
      <c r="EF7" s="76" t="s">
        <v>139</v>
      </c>
      <c r="EG7" s="76" t="s">
        <v>139</v>
      </c>
      <c r="EH7" s="76" t="s">
        <v>139</v>
      </c>
      <c r="EI7" s="76" t="s">
        <v>139</v>
      </c>
      <c r="EJ7" s="76" t="s">
        <v>139</v>
      </c>
      <c r="EK7" s="76" t="s">
        <v>139</v>
      </c>
      <c r="EL7" s="76" t="s">
        <v>139</v>
      </c>
      <c r="EM7" s="76" t="s">
        <v>139</v>
      </c>
      <c r="EN7" s="76" t="s">
        <v>139</v>
      </c>
      <c r="EO7" s="76">
        <v>100</v>
      </c>
      <c r="EP7" s="76">
        <v>100</v>
      </c>
      <c r="EQ7" s="76">
        <v>100</v>
      </c>
      <c r="ER7" s="76">
        <v>100</v>
      </c>
      <c r="ES7" s="76">
        <v>100</v>
      </c>
      <c r="ET7" s="76">
        <v>86.6</v>
      </c>
      <c r="EU7" s="76">
        <v>83.4</v>
      </c>
      <c r="EV7" s="76">
        <v>82.5</v>
      </c>
      <c r="EW7" s="76">
        <v>83.2</v>
      </c>
      <c r="EX7" s="76">
        <v>87.9</v>
      </c>
      <c r="EY7" s="73">
        <v>19</v>
      </c>
      <c r="EZ7" s="76" t="s">
        <v>139</v>
      </c>
      <c r="FA7" s="76" t="s">
        <v>139</v>
      </c>
      <c r="FB7" s="76" t="s">
        <v>139</v>
      </c>
      <c r="FC7" s="76">
        <v>4.2</v>
      </c>
      <c r="FD7" s="76">
        <v>43.9</v>
      </c>
      <c r="FE7" s="76">
        <v>57.7</v>
      </c>
      <c r="FF7" s="76">
        <v>57.6</v>
      </c>
      <c r="FG7" s="76">
        <v>60.4</v>
      </c>
      <c r="FH7" s="76">
        <v>54.1</v>
      </c>
      <c r="FI7" s="76">
        <v>58.1</v>
      </c>
      <c r="FJ7" s="76" t="s">
        <v>139</v>
      </c>
      <c r="FK7" s="76" t="s">
        <v>139</v>
      </c>
      <c r="FL7" s="76" t="s">
        <v>139</v>
      </c>
      <c r="FM7" s="76">
        <v>0</v>
      </c>
      <c r="FN7" s="76">
        <v>11.4</v>
      </c>
      <c r="FO7" s="76">
        <v>5.4</v>
      </c>
      <c r="FP7" s="76">
        <v>8.6999999999999993</v>
      </c>
      <c r="FQ7" s="76">
        <v>14.9</v>
      </c>
      <c r="FR7" s="76">
        <v>16.2</v>
      </c>
      <c r="FS7" s="76">
        <v>5.6</v>
      </c>
      <c r="FT7" s="76" t="s">
        <v>139</v>
      </c>
      <c r="FU7" s="76" t="s">
        <v>139</v>
      </c>
      <c r="FV7" s="76" t="s">
        <v>139</v>
      </c>
      <c r="FW7" s="76">
        <v>0</v>
      </c>
      <c r="FX7" s="76">
        <v>0</v>
      </c>
      <c r="FY7" s="76">
        <v>394.9</v>
      </c>
      <c r="FZ7" s="76">
        <v>375</v>
      </c>
      <c r="GA7" s="76">
        <v>314.5</v>
      </c>
      <c r="GB7" s="76">
        <v>339.9</v>
      </c>
      <c r="GC7" s="76">
        <v>303.60000000000002</v>
      </c>
      <c r="GD7" s="76" t="s">
        <v>139</v>
      </c>
      <c r="GE7" s="76" t="s">
        <v>139</v>
      </c>
      <c r="GF7" s="76" t="s">
        <v>139</v>
      </c>
      <c r="GG7" s="76" t="s">
        <v>139</v>
      </c>
      <c r="GH7" s="76" t="s">
        <v>139</v>
      </c>
      <c r="GI7" s="76" t="s">
        <v>139</v>
      </c>
      <c r="GJ7" s="76" t="s">
        <v>139</v>
      </c>
      <c r="GK7" s="76" t="s">
        <v>139</v>
      </c>
      <c r="GL7" s="76" t="s">
        <v>139</v>
      </c>
      <c r="GM7" s="76" t="s">
        <v>139</v>
      </c>
      <c r="GN7" s="76" t="s">
        <v>139</v>
      </c>
      <c r="GO7" s="76" t="s">
        <v>139</v>
      </c>
      <c r="GP7" s="76" t="s">
        <v>139</v>
      </c>
      <c r="GQ7" s="76">
        <v>100</v>
      </c>
      <c r="GR7" s="76">
        <v>100</v>
      </c>
      <c r="GS7" s="76">
        <v>92</v>
      </c>
      <c r="GT7" s="76">
        <v>94.7</v>
      </c>
      <c r="GU7" s="76">
        <v>96</v>
      </c>
      <c r="GV7" s="76">
        <v>97.1</v>
      </c>
      <c r="GW7" s="76">
        <v>98.9</v>
      </c>
      <c r="GX7" s="73" t="s">
        <v>139</v>
      </c>
      <c r="GY7" s="76" t="s">
        <v>139</v>
      </c>
      <c r="GZ7" s="76" t="s">
        <v>139</v>
      </c>
      <c r="HA7" s="76" t="s">
        <v>139</v>
      </c>
      <c r="HB7" s="76" t="s">
        <v>139</v>
      </c>
      <c r="HC7" s="76" t="s">
        <v>139</v>
      </c>
      <c r="HD7" s="76">
        <v>67.599999999999994</v>
      </c>
      <c r="HE7" s="76">
        <v>67.8</v>
      </c>
      <c r="HF7" s="76">
        <v>71</v>
      </c>
      <c r="HG7" s="76">
        <v>70.5</v>
      </c>
      <c r="HH7" s="76">
        <v>69.400000000000006</v>
      </c>
      <c r="HI7" s="76" t="s">
        <v>139</v>
      </c>
      <c r="HJ7" s="76" t="s">
        <v>139</v>
      </c>
      <c r="HK7" s="76" t="s">
        <v>139</v>
      </c>
      <c r="HL7" s="76" t="s">
        <v>139</v>
      </c>
      <c r="HM7" s="76" t="s">
        <v>139</v>
      </c>
      <c r="HN7" s="76">
        <v>0</v>
      </c>
      <c r="HO7" s="76">
        <v>0.6</v>
      </c>
      <c r="HP7" s="76">
        <v>0.2</v>
      </c>
      <c r="HQ7" s="76">
        <v>0.1</v>
      </c>
      <c r="HR7" s="76">
        <v>0.5</v>
      </c>
      <c r="HS7" s="76" t="s">
        <v>139</v>
      </c>
      <c r="HT7" s="76" t="s">
        <v>139</v>
      </c>
      <c r="HU7" s="76" t="s">
        <v>139</v>
      </c>
      <c r="HV7" s="76" t="s">
        <v>139</v>
      </c>
      <c r="HW7" s="76" t="s">
        <v>139</v>
      </c>
      <c r="HX7" s="76">
        <v>25.6</v>
      </c>
      <c r="HY7" s="76">
        <v>43.5</v>
      </c>
      <c r="HZ7" s="76">
        <v>42.8</v>
      </c>
      <c r="IA7" s="76">
        <v>41</v>
      </c>
      <c r="IB7" s="76">
        <v>46.6</v>
      </c>
      <c r="IC7" s="76" t="s">
        <v>139</v>
      </c>
      <c r="ID7" s="76" t="s">
        <v>139</v>
      </c>
      <c r="IE7" s="76" t="s">
        <v>139</v>
      </c>
      <c r="IF7" s="76" t="s">
        <v>139</v>
      </c>
      <c r="IG7" s="76" t="s">
        <v>139</v>
      </c>
      <c r="IH7" s="76" t="s">
        <v>139</v>
      </c>
      <c r="II7" s="76" t="s">
        <v>139</v>
      </c>
      <c r="IJ7" s="76" t="s">
        <v>139</v>
      </c>
      <c r="IK7" s="76" t="s">
        <v>139</v>
      </c>
      <c r="IL7" s="76" t="s">
        <v>139</v>
      </c>
      <c r="IM7" s="76" t="s">
        <v>139</v>
      </c>
      <c r="IN7" s="76" t="s">
        <v>139</v>
      </c>
      <c r="IO7" s="76" t="s">
        <v>139</v>
      </c>
      <c r="IP7" s="76" t="s">
        <v>139</v>
      </c>
      <c r="IQ7" s="76" t="s">
        <v>139</v>
      </c>
      <c r="IR7" s="76">
        <v>49.1</v>
      </c>
      <c r="IS7" s="76">
        <v>33.799999999999997</v>
      </c>
      <c r="IT7" s="76">
        <v>24</v>
      </c>
      <c r="IU7" s="76">
        <v>23.8</v>
      </c>
      <c r="IV7" s="76">
        <v>30.5</v>
      </c>
      <c r="IW7" s="73" t="s">
        <v>139</v>
      </c>
      <c r="IX7" s="76" t="s">
        <v>139</v>
      </c>
      <c r="IY7" s="76" t="s">
        <v>139</v>
      </c>
      <c r="IZ7" s="76" t="s">
        <v>139</v>
      </c>
      <c r="JA7" s="76" t="s">
        <v>139</v>
      </c>
      <c r="JB7" s="76" t="s">
        <v>139</v>
      </c>
      <c r="JC7" s="76">
        <v>16.3</v>
      </c>
      <c r="JD7" s="76">
        <v>13.4</v>
      </c>
      <c r="JE7" s="76">
        <v>12.2</v>
      </c>
      <c r="JF7" s="76">
        <v>16.8</v>
      </c>
      <c r="JG7" s="76">
        <v>21.1</v>
      </c>
      <c r="JH7" s="76" t="s">
        <v>139</v>
      </c>
      <c r="JI7" s="76" t="s">
        <v>139</v>
      </c>
      <c r="JJ7" s="76" t="s">
        <v>139</v>
      </c>
      <c r="JK7" s="76" t="s">
        <v>139</v>
      </c>
      <c r="JL7" s="76" t="s">
        <v>139</v>
      </c>
      <c r="JM7" s="76">
        <v>34.200000000000003</v>
      </c>
      <c r="JN7" s="76">
        <v>46.6</v>
      </c>
      <c r="JO7" s="76">
        <v>30.5</v>
      </c>
      <c r="JP7" s="76">
        <v>24.4</v>
      </c>
      <c r="JQ7" s="76">
        <v>17.100000000000001</v>
      </c>
      <c r="JR7" s="76" t="s">
        <v>139</v>
      </c>
      <c r="JS7" s="76" t="s">
        <v>139</v>
      </c>
      <c r="JT7" s="76" t="s">
        <v>139</v>
      </c>
      <c r="JU7" s="76" t="s">
        <v>139</v>
      </c>
      <c r="JV7" s="76" t="s">
        <v>139</v>
      </c>
      <c r="JW7" s="76">
        <v>42.3</v>
      </c>
      <c r="JX7" s="76">
        <v>108</v>
      </c>
      <c r="JY7" s="76">
        <v>459.2</v>
      </c>
      <c r="JZ7" s="76">
        <v>331.9</v>
      </c>
      <c r="KA7" s="76">
        <v>450.4</v>
      </c>
      <c r="KB7" s="76" t="s">
        <v>139</v>
      </c>
      <c r="KC7" s="76" t="s">
        <v>139</v>
      </c>
      <c r="KD7" s="76" t="s">
        <v>139</v>
      </c>
      <c r="KE7" s="76" t="s">
        <v>139</v>
      </c>
      <c r="KF7" s="76" t="s">
        <v>139</v>
      </c>
      <c r="KG7" s="76" t="s">
        <v>139</v>
      </c>
      <c r="KH7" s="76" t="s">
        <v>139</v>
      </c>
      <c r="KI7" s="76" t="s">
        <v>139</v>
      </c>
      <c r="KJ7" s="76" t="s">
        <v>139</v>
      </c>
      <c r="KK7" s="76" t="s">
        <v>139</v>
      </c>
      <c r="KL7" s="76" t="s">
        <v>139</v>
      </c>
      <c r="KM7" s="76" t="s">
        <v>139</v>
      </c>
      <c r="KN7" s="76" t="s">
        <v>139</v>
      </c>
      <c r="KO7" s="76" t="s">
        <v>139</v>
      </c>
      <c r="KP7" s="76" t="s">
        <v>139</v>
      </c>
      <c r="KQ7" s="76">
        <v>95.8</v>
      </c>
      <c r="KR7" s="76">
        <v>92</v>
      </c>
      <c r="KS7" s="76">
        <v>95.4</v>
      </c>
      <c r="KT7" s="76">
        <v>95.1</v>
      </c>
      <c r="KU7" s="76">
        <v>96.5</v>
      </c>
      <c r="KV7" s="73">
        <v>1869</v>
      </c>
      <c r="KW7" s="76">
        <v>16.2</v>
      </c>
      <c r="KX7" s="76">
        <v>15.8</v>
      </c>
      <c r="KY7" s="76">
        <v>15.5</v>
      </c>
      <c r="KZ7" s="76">
        <v>14.9</v>
      </c>
      <c r="LA7" s="76">
        <v>16</v>
      </c>
      <c r="LB7" s="76">
        <v>14.9</v>
      </c>
      <c r="LC7" s="76">
        <v>15.3</v>
      </c>
      <c r="LD7" s="76">
        <v>14.9</v>
      </c>
      <c r="LE7" s="76">
        <v>14.9</v>
      </c>
      <c r="LF7" s="76">
        <v>14.3</v>
      </c>
      <c r="LG7" s="76">
        <v>0</v>
      </c>
      <c r="LH7" s="76">
        <v>0.2</v>
      </c>
      <c r="LI7" s="76">
        <v>2</v>
      </c>
      <c r="LJ7" s="76">
        <v>0.5</v>
      </c>
      <c r="LK7" s="76">
        <v>1.2</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139</v>
      </c>
      <c r="MB7" s="76" t="s">
        <v>139</v>
      </c>
      <c r="MC7" s="76" t="s">
        <v>139</v>
      </c>
      <c r="MD7" s="76" t="s">
        <v>139</v>
      </c>
      <c r="ME7" s="76" t="s">
        <v>139</v>
      </c>
      <c r="MF7" s="76" t="s">
        <v>139</v>
      </c>
      <c r="MG7" s="76" t="s">
        <v>139</v>
      </c>
      <c r="MH7" s="76" t="s">
        <v>139</v>
      </c>
      <c r="MI7" s="76" t="s">
        <v>139</v>
      </c>
      <c r="MJ7" s="76" t="s">
        <v>139</v>
      </c>
      <c r="MK7" s="76">
        <v>100</v>
      </c>
      <c r="ML7" s="76">
        <v>100</v>
      </c>
      <c r="MM7" s="76">
        <v>100</v>
      </c>
      <c r="MN7" s="76">
        <v>100</v>
      </c>
      <c r="MO7" s="76">
        <v>100</v>
      </c>
      <c r="MP7" s="76">
        <v>98.2</v>
      </c>
      <c r="MQ7" s="76">
        <v>98.7</v>
      </c>
      <c r="MR7" s="76">
        <v>98.8</v>
      </c>
      <c r="MS7" s="76">
        <v>98.9</v>
      </c>
      <c r="MT7" s="76">
        <v>99.7</v>
      </c>
      <c r="MU7" s="76" t="s">
        <v>139</v>
      </c>
      <c r="MV7" s="76" t="s">
        <v>139</v>
      </c>
      <c r="MW7" s="76" t="s">
        <v>139</v>
      </c>
      <c r="MX7" s="76">
        <v>1</v>
      </c>
      <c r="MY7" s="76" t="s">
        <v>139</v>
      </c>
      <c r="MZ7" s="76" t="s">
        <v>139</v>
      </c>
      <c r="NA7" s="76" t="s">
        <v>139</v>
      </c>
      <c r="NB7" s="76" t="s">
        <v>139</v>
      </c>
      <c r="NC7" s="76" t="s">
        <v>139</v>
      </c>
      <c r="ND7" s="76" t="s">
        <v>139</v>
      </c>
      <c r="NE7" s="76" t="s">
        <v>139</v>
      </c>
      <c r="NF7" s="76" t="s">
        <v>139</v>
      </c>
      <c r="NG7" s="76">
        <v>1</v>
      </c>
      <c r="NH7" s="76">
        <v>1</v>
      </c>
      <c r="NI7" s="76">
        <v>1</v>
      </c>
      <c r="NJ7" s="76">
        <v>1</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144</v>
      </c>
      <c r="FB8" s="78"/>
      <c r="FC8" s="78"/>
      <c r="FD8" s="78"/>
      <c r="FE8" s="78"/>
      <c r="FF8" s="79"/>
      <c r="FG8" s="78"/>
      <c r="FH8" s="78"/>
      <c r="FI8" s="78" t="str">
        <f>FJ4</f>
        <v>修繕費比率（％）</v>
      </c>
      <c r="FJ8" s="78" t="b">
        <f>IF(SUM($M$6,$MU$7:$MX$7)=0,FALSE,TRUE)</f>
        <v>1</v>
      </c>
      <c r="FK8" s="80" t="s">
        <v>144</v>
      </c>
      <c r="FL8" s="78"/>
      <c r="FM8" s="78"/>
      <c r="FN8" s="78"/>
      <c r="FO8" s="78"/>
      <c r="FP8" s="78"/>
      <c r="FQ8" s="79"/>
      <c r="FR8" s="78"/>
      <c r="FS8" s="78" t="str">
        <f>FT4</f>
        <v>企業債残高対料金収入比率（％）</v>
      </c>
      <c r="FT8" s="78" t="b">
        <f>IF(SUM($M$6,$MU$7:$MX$7)=0,FALSE,TRUE)</f>
        <v>1</v>
      </c>
      <c r="FU8" s="80" t="s">
        <v>144</v>
      </c>
      <c r="FV8" s="78"/>
      <c r="FW8" s="78"/>
      <c r="FX8" s="78"/>
      <c r="FY8" s="78"/>
      <c r="FZ8" s="78"/>
      <c r="GA8" s="78"/>
      <c r="GB8" s="79"/>
      <c r="GC8" s="78" t="str">
        <f>GD4</f>
        <v>有形固定資産減価償却率（％）</v>
      </c>
      <c r="GD8" s="78" t="b">
        <f>IF(SUM($M$6,$MU$7:$MX$7)=0,FALSE,TRUE)</f>
        <v>1</v>
      </c>
      <c r="GE8" s="80" t="s">
        <v>144</v>
      </c>
      <c r="GF8" s="78"/>
      <c r="GG8" s="78"/>
      <c r="GH8" s="78"/>
      <c r="GI8" s="78"/>
      <c r="GJ8" s="78"/>
      <c r="GK8" s="78"/>
      <c r="GL8" s="78"/>
      <c r="GM8" s="78" t="str">
        <f>GN4</f>
        <v>FIT収入割合（％）</v>
      </c>
      <c r="GN8" s="78" t="b">
        <f>IF(SUM($M$6,$MU$7:$MX$7)=0,FALSE,TRUE)</f>
        <v>1</v>
      </c>
      <c r="GO8" s="80" t="s">
        <v>144</v>
      </c>
      <c r="GP8" s="78"/>
      <c r="GQ8" s="78"/>
      <c r="GR8" s="78"/>
      <c r="GS8" s="77"/>
      <c r="GT8" s="77"/>
      <c r="GU8" s="77"/>
      <c r="GV8" s="77"/>
      <c r="GW8" s="78" t="str">
        <f>GX5</f>
        <v>最大出力合計</v>
      </c>
      <c r="GX8" s="78" t="str">
        <f>GY4</f>
        <v>設備利用率（％）</v>
      </c>
      <c r="GY8" s="78" t="b">
        <f>IF(SUM($N$7,$MY$7:$NB$7)=0,FALSE,TRUE)</f>
        <v>0</v>
      </c>
      <c r="GZ8" s="80" t="s">
        <v>144</v>
      </c>
      <c r="HA8" s="78"/>
      <c r="HB8" s="78"/>
      <c r="HC8" s="78"/>
      <c r="HD8" s="78"/>
      <c r="HE8" s="79"/>
      <c r="HF8" s="78"/>
      <c r="HG8" s="78"/>
      <c r="HH8" s="78" t="str">
        <f>HI4</f>
        <v>修繕費比率（％）</v>
      </c>
      <c r="HI8" s="78" t="b">
        <f>IF(SUM($N$7,$MY$7:$NB$7)=0,FALSE,TRUE)</f>
        <v>0</v>
      </c>
      <c r="HJ8" s="80" t="s">
        <v>144</v>
      </c>
      <c r="HK8" s="78"/>
      <c r="HL8" s="78"/>
      <c r="HM8" s="78"/>
      <c r="HN8" s="78"/>
      <c r="HO8" s="78"/>
      <c r="HP8" s="79"/>
      <c r="HQ8" s="78"/>
      <c r="HR8" s="78" t="str">
        <f>HS4</f>
        <v>企業債残高対料金収入比率（％）</v>
      </c>
      <c r="HS8" s="78" t="b">
        <f>IF(SUM($N$7,$MY$7:$NB$7)=0,FALSE,TRUE)</f>
        <v>0</v>
      </c>
      <c r="HT8" s="80" t="s">
        <v>144</v>
      </c>
      <c r="HU8" s="78"/>
      <c r="HV8" s="78"/>
      <c r="HW8" s="78"/>
      <c r="HX8" s="78"/>
      <c r="HY8" s="78"/>
      <c r="HZ8" s="78"/>
      <c r="IA8" s="79"/>
      <c r="IB8" s="78" t="str">
        <f>IC4</f>
        <v>有形固定資産減価償却率（％）</v>
      </c>
      <c r="IC8" s="78" t="b">
        <f>IF(SUM($N$7,$MY$7:$NB$7)=0,FALSE,TRUE)</f>
        <v>0</v>
      </c>
      <c r="ID8" s="80" t="s">
        <v>144</v>
      </c>
      <c r="IE8" s="78"/>
      <c r="IF8" s="78"/>
      <c r="IG8" s="78"/>
      <c r="IH8" s="78"/>
      <c r="II8" s="78"/>
      <c r="IJ8" s="78"/>
      <c r="IK8" s="78"/>
      <c r="IL8" s="78" t="str">
        <f>IM4</f>
        <v>FIT収入割合（％）</v>
      </c>
      <c r="IM8" s="78" t="b">
        <f>IF(SUM($N$7,$MY$7:$NB$7)=0,FALSE,TRUE)</f>
        <v>0</v>
      </c>
      <c r="IN8" s="80" t="s">
        <v>144</v>
      </c>
      <c r="IO8" s="78"/>
      <c r="IP8" s="78"/>
      <c r="IQ8" s="78"/>
      <c r="IR8" s="77"/>
      <c r="IS8" s="77"/>
      <c r="IT8" s="77"/>
      <c r="IU8" s="77"/>
      <c r="IV8" s="78" t="str">
        <f>IW5</f>
        <v>最大出力合計</v>
      </c>
      <c r="IW8" s="78" t="str">
        <f>IX4</f>
        <v>設備利用率（％）</v>
      </c>
      <c r="IX8" s="78" t="b">
        <f>IF(SUM($O$7,$NC$7:$NF$7)=0,FALSE,TRUE)</f>
        <v>0</v>
      </c>
      <c r="IY8" s="80" t="s">
        <v>144</v>
      </c>
      <c r="IZ8" s="78"/>
      <c r="JA8" s="78"/>
      <c r="JB8" s="78"/>
      <c r="JC8" s="78"/>
      <c r="JD8" s="79"/>
      <c r="JE8" s="78"/>
      <c r="JF8" s="78"/>
      <c r="JG8" s="78" t="str">
        <f>JH4</f>
        <v>修繕費比率（％）</v>
      </c>
      <c r="JH8" s="78" t="b">
        <f>IF(SUM($O$7,$NC$7:$NF$7)=0,FALSE,TRUE)</f>
        <v>0</v>
      </c>
      <c r="JI8" s="80" t="s">
        <v>144</v>
      </c>
      <c r="JJ8" s="78"/>
      <c r="JK8" s="78"/>
      <c r="JL8" s="78"/>
      <c r="JM8" s="78"/>
      <c r="JN8" s="78"/>
      <c r="JO8" s="79"/>
      <c r="JP8" s="78"/>
      <c r="JQ8" s="78" t="str">
        <f>JR4</f>
        <v>企業債残高対料金収入比率（％）</v>
      </c>
      <c r="JR8" s="78" t="b">
        <f>IF(SUM($O$7,$NC$7:$NF$7)=0,FALSE,TRUE)</f>
        <v>0</v>
      </c>
      <c r="JS8" s="80" t="s">
        <v>144</v>
      </c>
      <c r="JT8" s="78"/>
      <c r="JU8" s="78"/>
      <c r="JV8" s="78"/>
      <c r="JW8" s="78"/>
      <c r="JX8" s="78"/>
      <c r="JY8" s="78"/>
      <c r="JZ8" s="79"/>
      <c r="KA8" s="78" t="str">
        <f>KB4</f>
        <v>有形固定資産減価償却率（％）</v>
      </c>
      <c r="KB8" s="78" t="b">
        <f>IF(SUM($O$7,$NC$7:$NF$7)=0,FALSE,TRUE)</f>
        <v>0</v>
      </c>
      <c r="KC8" s="80" t="s">
        <v>144</v>
      </c>
      <c r="KD8" s="78"/>
      <c r="KE8" s="78"/>
      <c r="KF8" s="78"/>
      <c r="KG8" s="78"/>
      <c r="KH8" s="78"/>
      <c r="KI8" s="78"/>
      <c r="KJ8" s="78"/>
      <c r="KK8" s="78" t="str">
        <f>KL4</f>
        <v>FIT収入割合（％）</v>
      </c>
      <c r="KL8" s="78" t="b">
        <f>IF(SUM($O$7,$NC$7:$NF$7)=0,FALSE,TRUE)</f>
        <v>0</v>
      </c>
      <c r="KM8" s="80" t="s">
        <v>144</v>
      </c>
      <c r="KN8" s="78"/>
      <c r="KO8" s="78"/>
      <c r="KP8" s="78"/>
      <c r="KQ8" s="77"/>
      <c r="KR8" s="77"/>
      <c r="KS8" s="77"/>
      <c r="KT8" s="77"/>
      <c r="KU8" s="78" t="str">
        <f>KV5</f>
        <v>最大出力合計</v>
      </c>
      <c r="KV8" s="78" t="str">
        <f>KW4</f>
        <v>設備利用率（％）</v>
      </c>
      <c r="KW8" s="78" t="b">
        <f>IF(SUM($P$7,$NG$7:$NJ$7)=0,FALSE,TRUE)</f>
        <v>1</v>
      </c>
      <c r="KX8" s="80" t="s">
        <v>144</v>
      </c>
      <c r="KY8" s="78"/>
      <c r="KZ8" s="78"/>
      <c r="LA8" s="78"/>
      <c r="LB8" s="78"/>
      <c r="LC8" s="79"/>
      <c r="LD8" s="78"/>
      <c r="LE8" s="78"/>
      <c r="LF8" s="78" t="str">
        <f>LG4</f>
        <v>修繕費比率（％）</v>
      </c>
      <c r="LG8" s="78" t="b">
        <f>IF(SUM($P$7,$NG$7:$NJ$7)=0,FALSE,TRUE)</f>
        <v>1</v>
      </c>
      <c r="LH8" s="80" t="s">
        <v>144</v>
      </c>
      <c r="LI8" s="78"/>
      <c r="LJ8" s="78"/>
      <c r="LK8" s="78"/>
      <c r="LL8" s="78"/>
      <c r="LM8" s="78"/>
      <c r="LN8" s="79"/>
      <c r="LO8" s="78"/>
      <c r="LP8" s="78" t="str">
        <f>LQ4</f>
        <v>企業債残高対料金収入比率（％）</v>
      </c>
      <c r="LQ8" s="78" t="b">
        <f>IF(SUM($P$7,$NG$7:$NJ$7)=0,FALSE,TRUE)</f>
        <v>1</v>
      </c>
      <c r="LR8" s="80" t="s">
        <v>144</v>
      </c>
      <c r="LS8" s="78"/>
      <c r="LT8" s="78"/>
      <c r="LU8" s="78"/>
      <c r="LV8" s="78"/>
      <c r="LW8" s="78"/>
      <c r="LX8" s="78"/>
      <c r="LY8" s="79"/>
      <c r="LZ8" s="78" t="str">
        <f>MA4</f>
        <v>有形固定資産減価償却率（％）</v>
      </c>
      <c r="MA8" s="78" t="b">
        <f>IF(SUM($P$7,$NG$7:$NJ$7)=0,FALSE,TRUE)</f>
        <v>1</v>
      </c>
      <c r="MB8" s="80" t="s">
        <v>144</v>
      </c>
      <c r="MC8" s="78"/>
      <c r="MD8" s="78"/>
      <c r="ME8" s="78"/>
      <c r="MF8" s="78"/>
      <c r="MG8" s="78"/>
      <c r="MH8" s="78"/>
      <c r="MI8" s="78"/>
      <c r="MJ8" s="78" t="str">
        <f>MK4</f>
        <v>FIT収入割合（％）</v>
      </c>
      <c r="MK8" s="78" t="b">
        <f>IF(SUM($P$7,$NG$7:$NJ$7)=0,FALSE,TRUE)</f>
        <v>1</v>
      </c>
      <c r="ML8" s="80" t="s">
        <v>144</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145</v>
      </c>
      <c r="C9" s="82" t="s">
        <v>146</v>
      </c>
      <c r="D9" s="82" t="s">
        <v>147</v>
      </c>
      <c r="E9" s="82" t="s">
        <v>148</v>
      </c>
      <c r="F9" s="82" t="s">
        <v>149</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150</v>
      </c>
      <c r="AY9" s="83"/>
      <c r="AZ9" s="83"/>
      <c r="BA9" s="83"/>
      <c r="BB9" s="83"/>
      <c r="BC9" s="83"/>
      <c r="BD9" s="77"/>
      <c r="BE9" s="78"/>
      <c r="BF9" s="78"/>
      <c r="BG9" s="78"/>
      <c r="BH9" s="78"/>
      <c r="BI9" s="78" t="s">
        <v>150</v>
      </c>
      <c r="BJ9" s="83"/>
      <c r="BK9" s="83"/>
      <c r="BL9" s="83"/>
      <c r="BM9" s="83"/>
      <c r="BN9" s="83"/>
      <c r="BO9" s="77"/>
      <c r="BP9" s="78"/>
      <c r="BQ9" s="78"/>
      <c r="BR9" s="78"/>
      <c r="BS9" s="78"/>
      <c r="BT9" s="78" t="s">
        <v>150</v>
      </c>
      <c r="BU9" s="83"/>
      <c r="BV9" s="83"/>
      <c r="BW9" s="83"/>
      <c r="BX9" s="83"/>
      <c r="BY9" s="83"/>
      <c r="BZ9" s="77"/>
      <c r="CA9" s="78"/>
      <c r="CB9" s="78"/>
      <c r="CC9" s="78"/>
      <c r="CD9" s="78"/>
      <c r="CE9" s="78" t="s">
        <v>150</v>
      </c>
      <c r="CF9" s="83"/>
      <c r="CG9" s="83"/>
      <c r="CH9" s="83"/>
      <c r="CI9" s="83"/>
      <c r="CJ9" s="83"/>
      <c r="CK9" s="77"/>
      <c r="CL9" s="78"/>
      <c r="CM9" s="78"/>
      <c r="CN9" s="78"/>
      <c r="CO9" s="78" t="s">
        <v>150</v>
      </c>
      <c r="CP9" s="83"/>
      <c r="CQ9" s="83"/>
      <c r="CR9" s="83"/>
      <c r="CS9" s="83"/>
      <c r="CT9" s="83"/>
      <c r="CU9" s="78"/>
      <c r="CV9" s="77"/>
      <c r="CW9" s="78"/>
      <c r="CX9" s="78"/>
      <c r="CY9" s="84" t="str">
        <f>"（最大出力合計"&amp;TEXT(CZ7,"#,##0")&amp;"kW）"</f>
        <v>（最大出力合計1,888kW）</v>
      </c>
      <c r="CZ9" s="78" t="s">
        <v>150</v>
      </c>
      <c r="DA9" s="83"/>
      <c r="DB9" s="83"/>
      <c r="DC9" s="83"/>
      <c r="DD9" s="83"/>
      <c r="DE9" s="83"/>
      <c r="DF9" s="78"/>
      <c r="DG9" s="77"/>
      <c r="DH9" s="78"/>
      <c r="DI9" s="78"/>
      <c r="DJ9" s="78" t="s">
        <v>150</v>
      </c>
      <c r="DK9" s="83"/>
      <c r="DL9" s="83"/>
      <c r="DM9" s="83"/>
      <c r="DN9" s="83"/>
      <c r="DO9" s="83"/>
      <c r="DP9" s="78"/>
      <c r="DQ9" s="78"/>
      <c r="DR9" s="77"/>
      <c r="DS9" s="78"/>
      <c r="DT9" s="78" t="s">
        <v>150</v>
      </c>
      <c r="DU9" s="83"/>
      <c r="DV9" s="83"/>
      <c r="DW9" s="83"/>
      <c r="DX9" s="83"/>
      <c r="DY9" s="83"/>
      <c r="DZ9" s="78"/>
      <c r="EA9" s="78"/>
      <c r="EB9" s="78"/>
      <c r="EC9" s="77"/>
      <c r="ED9" s="78" t="s">
        <v>150</v>
      </c>
      <c r="EE9" s="83"/>
      <c r="EF9" s="83"/>
      <c r="EG9" s="83"/>
      <c r="EH9" s="83"/>
      <c r="EI9" s="83"/>
      <c r="EJ9" s="78"/>
      <c r="EK9" s="78"/>
      <c r="EL9" s="78"/>
      <c r="EM9" s="78"/>
      <c r="EN9" s="78" t="s">
        <v>150</v>
      </c>
      <c r="EO9" s="83"/>
      <c r="EP9" s="83"/>
      <c r="EQ9" s="83"/>
      <c r="ER9" s="83"/>
      <c r="ES9" s="83"/>
      <c r="ET9" s="77"/>
      <c r="EU9" s="77"/>
      <c r="EV9" s="77"/>
      <c r="EW9" s="77"/>
      <c r="EX9" s="84" t="str">
        <f>"（最大出力合計"&amp;TEXT(EY7,"#,##0")&amp;"kW）"</f>
        <v>（最大出力合計19kW）</v>
      </c>
      <c r="EY9" s="78" t="s">
        <v>150</v>
      </c>
      <c r="EZ9" s="83"/>
      <c r="FA9" s="83"/>
      <c r="FB9" s="83"/>
      <c r="FC9" s="83"/>
      <c r="FD9" s="83"/>
      <c r="FE9" s="78"/>
      <c r="FF9" s="77"/>
      <c r="FG9" s="78"/>
      <c r="FH9" s="78"/>
      <c r="FI9" s="78" t="s">
        <v>150</v>
      </c>
      <c r="FJ9" s="83"/>
      <c r="FK9" s="83"/>
      <c r="FL9" s="83"/>
      <c r="FM9" s="83"/>
      <c r="FN9" s="83"/>
      <c r="FO9" s="78"/>
      <c r="FP9" s="78"/>
      <c r="FQ9" s="77"/>
      <c r="FR9" s="78"/>
      <c r="FS9" s="78" t="s">
        <v>150</v>
      </c>
      <c r="FT9" s="83"/>
      <c r="FU9" s="83"/>
      <c r="FV9" s="83"/>
      <c r="FW9" s="83"/>
      <c r="FX9" s="83"/>
      <c r="FY9" s="78"/>
      <c r="FZ9" s="78"/>
      <c r="GA9" s="78"/>
      <c r="GB9" s="77"/>
      <c r="GC9" s="78" t="s">
        <v>150</v>
      </c>
      <c r="GD9" s="83"/>
      <c r="GE9" s="83"/>
      <c r="GF9" s="83"/>
      <c r="GG9" s="83"/>
      <c r="GH9" s="83"/>
      <c r="GI9" s="78"/>
      <c r="GJ9" s="78"/>
      <c r="GK9" s="78"/>
      <c r="GL9" s="78"/>
      <c r="GM9" s="78" t="s">
        <v>150</v>
      </c>
      <c r="GN9" s="83"/>
      <c r="GO9" s="83"/>
      <c r="GP9" s="83"/>
      <c r="GQ9" s="83"/>
      <c r="GR9" s="83"/>
      <c r="GS9" s="77"/>
      <c r="GT9" s="77"/>
      <c r="GU9" s="77"/>
      <c r="GV9" s="77"/>
      <c r="GW9" s="84" t="str">
        <f>"（最大出力合計"&amp;TEXT(GX7,"#,##0")&amp;"kW）"</f>
        <v>（最大出力合計-kW）</v>
      </c>
      <c r="GX9" s="78" t="s">
        <v>150</v>
      </c>
      <c r="GY9" s="83"/>
      <c r="GZ9" s="83"/>
      <c r="HA9" s="83"/>
      <c r="HB9" s="83"/>
      <c r="HC9" s="83"/>
      <c r="HD9" s="78"/>
      <c r="HE9" s="77"/>
      <c r="HF9" s="78"/>
      <c r="HG9" s="78"/>
      <c r="HH9" s="78" t="s">
        <v>150</v>
      </c>
      <c r="HI9" s="83"/>
      <c r="HJ9" s="83"/>
      <c r="HK9" s="83"/>
      <c r="HL9" s="83"/>
      <c r="HM9" s="83"/>
      <c r="HN9" s="78"/>
      <c r="HO9" s="78"/>
      <c r="HP9" s="77"/>
      <c r="HQ9" s="78"/>
      <c r="HR9" s="78" t="s">
        <v>150</v>
      </c>
      <c r="HS9" s="83"/>
      <c r="HT9" s="83"/>
      <c r="HU9" s="83"/>
      <c r="HV9" s="83"/>
      <c r="HW9" s="83"/>
      <c r="HX9" s="78"/>
      <c r="HY9" s="78"/>
      <c r="HZ9" s="78"/>
      <c r="IA9" s="77"/>
      <c r="IB9" s="78" t="s">
        <v>150</v>
      </c>
      <c r="IC9" s="83"/>
      <c r="ID9" s="83"/>
      <c r="IE9" s="83"/>
      <c r="IF9" s="83"/>
      <c r="IG9" s="83"/>
      <c r="IH9" s="78"/>
      <c r="II9" s="78"/>
      <c r="IJ9" s="78"/>
      <c r="IK9" s="78"/>
      <c r="IL9" s="78" t="s">
        <v>150</v>
      </c>
      <c r="IM9" s="83"/>
      <c r="IN9" s="83"/>
      <c r="IO9" s="83"/>
      <c r="IP9" s="83"/>
      <c r="IQ9" s="83"/>
      <c r="IR9" s="77"/>
      <c r="IS9" s="77"/>
      <c r="IT9" s="77"/>
      <c r="IU9" s="77"/>
      <c r="IV9" s="84" t="str">
        <f>"（最大出力合計"&amp;TEXT(IW7,"#,##0")&amp;"kW）"</f>
        <v>（最大出力合計-kW）</v>
      </c>
      <c r="IW9" s="78" t="s">
        <v>150</v>
      </c>
      <c r="IX9" s="83"/>
      <c r="IY9" s="83"/>
      <c r="IZ9" s="83"/>
      <c r="JA9" s="83"/>
      <c r="JB9" s="83"/>
      <c r="JC9" s="78"/>
      <c r="JD9" s="77"/>
      <c r="JE9" s="78"/>
      <c r="JF9" s="78"/>
      <c r="JG9" s="78" t="s">
        <v>150</v>
      </c>
      <c r="JH9" s="83"/>
      <c r="JI9" s="83"/>
      <c r="JJ9" s="83"/>
      <c r="JK9" s="83"/>
      <c r="JL9" s="83"/>
      <c r="JM9" s="78"/>
      <c r="JN9" s="78"/>
      <c r="JO9" s="77"/>
      <c r="JP9" s="78"/>
      <c r="JQ9" s="78" t="s">
        <v>150</v>
      </c>
      <c r="JR9" s="83"/>
      <c r="JS9" s="83"/>
      <c r="JT9" s="83"/>
      <c r="JU9" s="83"/>
      <c r="JV9" s="83"/>
      <c r="JW9" s="78"/>
      <c r="JX9" s="78"/>
      <c r="JY9" s="78"/>
      <c r="JZ9" s="77"/>
      <c r="KA9" s="78" t="s">
        <v>150</v>
      </c>
      <c r="KB9" s="83"/>
      <c r="KC9" s="83"/>
      <c r="KD9" s="83"/>
      <c r="KE9" s="83"/>
      <c r="KF9" s="83"/>
      <c r="KG9" s="78"/>
      <c r="KH9" s="78"/>
      <c r="KI9" s="78"/>
      <c r="KJ9" s="78"/>
      <c r="KK9" s="78" t="s">
        <v>150</v>
      </c>
      <c r="KL9" s="83"/>
      <c r="KM9" s="83"/>
      <c r="KN9" s="83"/>
      <c r="KO9" s="83"/>
      <c r="KP9" s="83"/>
      <c r="KQ9" s="77"/>
      <c r="KR9" s="77"/>
      <c r="KS9" s="77"/>
      <c r="KT9" s="77"/>
      <c r="KU9" s="84" t="str">
        <f>"（最大出力合計"&amp;TEXT(KV7,"#,##0")&amp;"kW）"</f>
        <v>（最大出力合計1,869kW）</v>
      </c>
      <c r="KV9" s="78" t="s">
        <v>150</v>
      </c>
      <c r="KW9" s="83"/>
      <c r="KX9" s="83"/>
      <c r="KY9" s="83"/>
      <c r="KZ9" s="83"/>
      <c r="LA9" s="83"/>
      <c r="LB9" s="78"/>
      <c r="LC9" s="77"/>
      <c r="LD9" s="78"/>
      <c r="LE9" s="78"/>
      <c r="LF9" s="78" t="s">
        <v>150</v>
      </c>
      <c r="LG9" s="83"/>
      <c r="LH9" s="83"/>
      <c r="LI9" s="83"/>
      <c r="LJ9" s="83"/>
      <c r="LK9" s="83"/>
      <c r="LL9" s="78"/>
      <c r="LM9" s="78"/>
      <c r="LN9" s="77"/>
      <c r="LO9" s="78"/>
      <c r="LP9" s="78" t="s">
        <v>150</v>
      </c>
      <c r="LQ9" s="83"/>
      <c r="LR9" s="83"/>
      <c r="LS9" s="83"/>
      <c r="LT9" s="83"/>
      <c r="LU9" s="83"/>
      <c r="LV9" s="78"/>
      <c r="LW9" s="78"/>
      <c r="LX9" s="78"/>
      <c r="LY9" s="77"/>
      <c r="LZ9" s="78" t="s">
        <v>150</v>
      </c>
      <c r="MA9" s="83"/>
      <c r="MB9" s="83"/>
      <c r="MC9" s="83"/>
      <c r="MD9" s="83"/>
      <c r="ME9" s="83"/>
      <c r="MF9" s="78"/>
      <c r="MG9" s="78"/>
      <c r="MH9" s="78"/>
      <c r="MI9" s="78"/>
      <c r="MJ9" s="78" t="s">
        <v>150</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151</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152</v>
      </c>
      <c r="AY11" s="88">
        <f>AY7</f>
        <v>123.8</v>
      </c>
      <c r="AZ11" s="88">
        <f>AZ7</f>
        <v>231</v>
      </c>
      <c r="BA11" s="88">
        <f>BA7</f>
        <v>159.30000000000001</v>
      </c>
      <c r="BB11" s="88">
        <f>BB7</f>
        <v>141</v>
      </c>
      <c r="BC11" s="88">
        <f>BC7</f>
        <v>205.2</v>
      </c>
      <c r="BD11" s="77"/>
      <c r="BE11" s="77"/>
      <c r="BF11" s="77"/>
      <c r="BG11" s="77"/>
      <c r="BH11" s="77"/>
      <c r="BI11" s="87" t="s">
        <v>153</v>
      </c>
      <c r="BJ11" s="88">
        <f>BJ7</f>
        <v>190.8</v>
      </c>
      <c r="BK11" s="88">
        <f>BK7</f>
        <v>184.5</v>
      </c>
      <c r="BL11" s="88">
        <f>BL7</f>
        <v>190.5</v>
      </c>
      <c r="BM11" s="88">
        <f>BM7</f>
        <v>172.7</v>
      </c>
      <c r="BN11" s="88">
        <f>BN7</f>
        <v>205.2</v>
      </c>
      <c r="BO11" s="77"/>
      <c r="BP11" s="77"/>
      <c r="BQ11" s="77"/>
      <c r="BR11" s="77"/>
      <c r="BS11" s="77"/>
      <c r="BT11" s="87" t="s">
        <v>153</v>
      </c>
      <c r="BU11" s="88" t="str">
        <f>BU7</f>
        <v>-</v>
      </c>
      <c r="BV11" s="88" t="str">
        <f>BV7</f>
        <v>-</v>
      </c>
      <c r="BW11" s="88" t="str">
        <f>BW7</f>
        <v>-</v>
      </c>
      <c r="BX11" s="88" t="str">
        <f>BX7</f>
        <v>-</v>
      </c>
      <c r="BY11" s="88" t="str">
        <f>BY7</f>
        <v>-</v>
      </c>
      <c r="BZ11" s="77"/>
      <c r="CA11" s="77"/>
      <c r="CB11" s="77"/>
      <c r="CC11" s="77"/>
      <c r="CD11" s="77"/>
      <c r="CE11" s="87" t="s">
        <v>153</v>
      </c>
      <c r="CF11" s="88">
        <f>CF7</f>
        <v>34952.800000000003</v>
      </c>
      <c r="CG11" s="88">
        <f>CG7</f>
        <v>25657.4</v>
      </c>
      <c r="CH11" s="88">
        <f>CH7</f>
        <v>27361.7</v>
      </c>
      <c r="CI11" s="88">
        <f>CI7</f>
        <v>33115.199999999997</v>
      </c>
      <c r="CJ11" s="88">
        <f>CJ7</f>
        <v>21445.3</v>
      </c>
      <c r="CK11" s="77"/>
      <c r="CL11" s="77"/>
      <c r="CM11" s="77"/>
      <c r="CN11" s="77"/>
      <c r="CO11" s="87" t="s">
        <v>153</v>
      </c>
      <c r="CP11" s="89">
        <f>CP7</f>
        <v>21995</v>
      </c>
      <c r="CQ11" s="89">
        <f>CQ7</f>
        <v>86914</v>
      </c>
      <c r="CR11" s="89">
        <f>CR7</f>
        <v>41242</v>
      </c>
      <c r="CS11" s="89">
        <f>CS7</f>
        <v>33257</v>
      </c>
      <c r="CT11" s="89">
        <f>CT7</f>
        <v>60834</v>
      </c>
      <c r="CU11" s="77"/>
      <c r="CV11" s="77"/>
      <c r="CW11" s="77"/>
      <c r="CX11" s="77"/>
      <c r="CY11" s="77"/>
      <c r="CZ11" s="87" t="s">
        <v>153</v>
      </c>
      <c r="DA11" s="88">
        <f>DA7</f>
        <v>16.2</v>
      </c>
      <c r="DB11" s="88">
        <f>DB7</f>
        <v>15.8</v>
      </c>
      <c r="DC11" s="88">
        <f>DC7</f>
        <v>15.5</v>
      </c>
      <c r="DD11" s="88">
        <f>DD7</f>
        <v>14.8</v>
      </c>
      <c r="DE11" s="88">
        <f>DE7</f>
        <v>16.3</v>
      </c>
      <c r="DF11" s="77"/>
      <c r="DG11" s="77"/>
      <c r="DH11" s="77"/>
      <c r="DI11" s="77"/>
      <c r="DJ11" s="87" t="s">
        <v>153</v>
      </c>
      <c r="DK11" s="88">
        <f>DK7</f>
        <v>0</v>
      </c>
      <c r="DL11" s="88">
        <f>DL7</f>
        <v>0.2</v>
      </c>
      <c r="DM11" s="88">
        <f>DM7</f>
        <v>2</v>
      </c>
      <c r="DN11" s="88">
        <f>DN7</f>
        <v>0.5</v>
      </c>
      <c r="DO11" s="88">
        <f>DO7</f>
        <v>1.8</v>
      </c>
      <c r="DP11" s="77"/>
      <c r="DQ11" s="77"/>
      <c r="DR11" s="77"/>
      <c r="DS11" s="77"/>
      <c r="DT11" s="87" t="s">
        <v>153</v>
      </c>
      <c r="DU11" s="88">
        <f>DU7</f>
        <v>0</v>
      </c>
      <c r="DV11" s="88">
        <f>DV7</f>
        <v>0</v>
      </c>
      <c r="DW11" s="88">
        <f>DW7</f>
        <v>0</v>
      </c>
      <c r="DX11" s="88">
        <f>DX7</f>
        <v>0</v>
      </c>
      <c r="DY11" s="88">
        <f>DY7</f>
        <v>0</v>
      </c>
      <c r="DZ11" s="77"/>
      <c r="EA11" s="77"/>
      <c r="EB11" s="77"/>
      <c r="EC11" s="77"/>
      <c r="ED11" s="87" t="s">
        <v>154</v>
      </c>
      <c r="EE11" s="88" t="str">
        <f>EE7</f>
        <v>-</v>
      </c>
      <c r="EF11" s="88" t="str">
        <f>EF7</f>
        <v>-</v>
      </c>
      <c r="EG11" s="88" t="str">
        <f>EG7</f>
        <v>-</v>
      </c>
      <c r="EH11" s="88" t="str">
        <f>EH7</f>
        <v>-</v>
      </c>
      <c r="EI11" s="88" t="str">
        <f>EI7</f>
        <v>-</v>
      </c>
      <c r="EJ11" s="77"/>
      <c r="EK11" s="77"/>
      <c r="EL11" s="77"/>
      <c r="EM11" s="77"/>
      <c r="EN11" s="87" t="s">
        <v>153</v>
      </c>
      <c r="EO11" s="88">
        <f>EO7</f>
        <v>100</v>
      </c>
      <c r="EP11" s="88">
        <f>EP7</f>
        <v>100</v>
      </c>
      <c r="EQ11" s="88">
        <f>EQ7</f>
        <v>100</v>
      </c>
      <c r="ER11" s="88">
        <f>ER7</f>
        <v>100</v>
      </c>
      <c r="ES11" s="88">
        <f>ES7</f>
        <v>100</v>
      </c>
      <c r="ET11" s="77"/>
      <c r="EU11" s="77"/>
      <c r="EV11" s="77"/>
      <c r="EW11" s="77"/>
      <c r="EX11" s="77"/>
      <c r="EY11" s="87" t="s">
        <v>153</v>
      </c>
      <c r="EZ11" s="88" t="str">
        <f>EZ7</f>
        <v>-</v>
      </c>
      <c r="FA11" s="88" t="str">
        <f>FA7</f>
        <v>-</v>
      </c>
      <c r="FB11" s="88" t="str">
        <f>FB7</f>
        <v>-</v>
      </c>
      <c r="FC11" s="88">
        <f>FC7</f>
        <v>4.2</v>
      </c>
      <c r="FD11" s="88">
        <f>FD7</f>
        <v>43.9</v>
      </c>
      <c r="FE11" s="77"/>
      <c r="FF11" s="77"/>
      <c r="FG11" s="77"/>
      <c r="FH11" s="77"/>
      <c r="FI11" s="87" t="s">
        <v>153</v>
      </c>
      <c r="FJ11" s="88" t="str">
        <f>FJ7</f>
        <v>-</v>
      </c>
      <c r="FK11" s="88" t="str">
        <f>FK7</f>
        <v>-</v>
      </c>
      <c r="FL11" s="88" t="str">
        <f>FL7</f>
        <v>-</v>
      </c>
      <c r="FM11" s="88">
        <f>FM7</f>
        <v>0</v>
      </c>
      <c r="FN11" s="88">
        <f>FN7</f>
        <v>11.4</v>
      </c>
      <c r="FO11" s="77"/>
      <c r="FP11" s="77"/>
      <c r="FQ11" s="77"/>
      <c r="FR11" s="77"/>
      <c r="FS11" s="87" t="s">
        <v>153</v>
      </c>
      <c r="FT11" s="88" t="str">
        <f>FT7</f>
        <v>-</v>
      </c>
      <c r="FU11" s="88" t="str">
        <f>FU7</f>
        <v>-</v>
      </c>
      <c r="FV11" s="88" t="str">
        <f>FV7</f>
        <v>-</v>
      </c>
      <c r="FW11" s="88">
        <f>FW7</f>
        <v>0</v>
      </c>
      <c r="FX11" s="88">
        <f>FX7</f>
        <v>0</v>
      </c>
      <c r="FY11" s="77"/>
      <c r="FZ11" s="77"/>
      <c r="GA11" s="77"/>
      <c r="GB11" s="77"/>
      <c r="GC11" s="87" t="s">
        <v>153</v>
      </c>
      <c r="GD11" s="88" t="str">
        <f>GD7</f>
        <v>-</v>
      </c>
      <c r="GE11" s="88" t="str">
        <f>GE7</f>
        <v>-</v>
      </c>
      <c r="GF11" s="88" t="str">
        <f>GF7</f>
        <v>-</v>
      </c>
      <c r="GG11" s="88" t="str">
        <f>GG7</f>
        <v>-</v>
      </c>
      <c r="GH11" s="88" t="str">
        <f>GH7</f>
        <v>-</v>
      </c>
      <c r="GI11" s="77"/>
      <c r="GJ11" s="77"/>
      <c r="GK11" s="77"/>
      <c r="GL11" s="77"/>
      <c r="GM11" s="87" t="s">
        <v>153</v>
      </c>
      <c r="GN11" s="88" t="str">
        <f>GN7</f>
        <v>-</v>
      </c>
      <c r="GO11" s="88" t="str">
        <f>GO7</f>
        <v>-</v>
      </c>
      <c r="GP11" s="88" t="str">
        <f>GP7</f>
        <v>-</v>
      </c>
      <c r="GQ11" s="88">
        <f>GQ7</f>
        <v>100</v>
      </c>
      <c r="GR11" s="88">
        <f>GR7</f>
        <v>100</v>
      </c>
      <c r="GS11" s="77"/>
      <c r="GT11" s="77"/>
      <c r="GU11" s="77"/>
      <c r="GV11" s="77"/>
      <c r="GW11" s="77"/>
      <c r="GX11" s="87" t="s">
        <v>153</v>
      </c>
      <c r="GY11" s="88" t="str">
        <f>GY7</f>
        <v>-</v>
      </c>
      <c r="GZ11" s="88" t="str">
        <f>GZ7</f>
        <v>-</v>
      </c>
      <c r="HA11" s="88" t="str">
        <f>HA7</f>
        <v>-</v>
      </c>
      <c r="HB11" s="88" t="str">
        <f>HB7</f>
        <v>-</v>
      </c>
      <c r="HC11" s="88" t="str">
        <f>HC7</f>
        <v>-</v>
      </c>
      <c r="HD11" s="77"/>
      <c r="HE11" s="77"/>
      <c r="HF11" s="77"/>
      <c r="HG11" s="77"/>
      <c r="HH11" s="87" t="s">
        <v>153</v>
      </c>
      <c r="HI11" s="88" t="str">
        <f>HI7</f>
        <v>-</v>
      </c>
      <c r="HJ11" s="88" t="str">
        <f>HJ7</f>
        <v>-</v>
      </c>
      <c r="HK11" s="88" t="str">
        <f>HK7</f>
        <v>-</v>
      </c>
      <c r="HL11" s="88" t="str">
        <f>HL7</f>
        <v>-</v>
      </c>
      <c r="HM11" s="88" t="str">
        <f>HM7</f>
        <v>-</v>
      </c>
      <c r="HN11" s="77"/>
      <c r="HO11" s="77"/>
      <c r="HP11" s="77"/>
      <c r="HQ11" s="77"/>
      <c r="HR11" s="87" t="s">
        <v>155</v>
      </c>
      <c r="HS11" s="88" t="str">
        <f>HS7</f>
        <v>-</v>
      </c>
      <c r="HT11" s="88" t="str">
        <f>HT7</f>
        <v>-</v>
      </c>
      <c r="HU11" s="88" t="str">
        <f>HU7</f>
        <v>-</v>
      </c>
      <c r="HV11" s="88" t="str">
        <f>HV7</f>
        <v>-</v>
      </c>
      <c r="HW11" s="88" t="str">
        <f>HW7</f>
        <v>-</v>
      </c>
      <c r="HX11" s="77"/>
      <c r="HY11" s="77"/>
      <c r="HZ11" s="77"/>
      <c r="IA11" s="77"/>
      <c r="IB11" s="87" t="s">
        <v>156</v>
      </c>
      <c r="IC11" s="88" t="str">
        <f>IC7</f>
        <v>-</v>
      </c>
      <c r="ID11" s="88" t="str">
        <f>ID7</f>
        <v>-</v>
      </c>
      <c r="IE11" s="88" t="str">
        <f>IE7</f>
        <v>-</v>
      </c>
      <c r="IF11" s="88" t="str">
        <f>IF7</f>
        <v>-</v>
      </c>
      <c r="IG11" s="88" t="str">
        <f>IG7</f>
        <v>-</v>
      </c>
      <c r="IH11" s="77"/>
      <c r="II11" s="77"/>
      <c r="IJ11" s="77"/>
      <c r="IK11" s="77"/>
      <c r="IL11" s="87" t="s">
        <v>153</v>
      </c>
      <c r="IM11" s="88" t="str">
        <f>IM7</f>
        <v>-</v>
      </c>
      <c r="IN11" s="88" t="str">
        <f>IN7</f>
        <v>-</v>
      </c>
      <c r="IO11" s="88" t="str">
        <f>IO7</f>
        <v>-</v>
      </c>
      <c r="IP11" s="88" t="str">
        <f>IP7</f>
        <v>-</v>
      </c>
      <c r="IQ11" s="88" t="str">
        <f>IQ7</f>
        <v>-</v>
      </c>
      <c r="IR11" s="77"/>
      <c r="IS11" s="77"/>
      <c r="IT11" s="77"/>
      <c r="IU11" s="77"/>
      <c r="IV11" s="77"/>
      <c r="IW11" s="87" t="s">
        <v>153</v>
      </c>
      <c r="IX11" s="88" t="str">
        <f>IX7</f>
        <v>-</v>
      </c>
      <c r="IY11" s="88" t="str">
        <f>IY7</f>
        <v>-</v>
      </c>
      <c r="IZ11" s="88" t="str">
        <f>IZ7</f>
        <v>-</v>
      </c>
      <c r="JA11" s="88" t="str">
        <f>JA7</f>
        <v>-</v>
      </c>
      <c r="JB11" s="88" t="str">
        <f>JB7</f>
        <v>-</v>
      </c>
      <c r="JC11" s="77"/>
      <c r="JD11" s="77"/>
      <c r="JE11" s="77"/>
      <c r="JF11" s="77"/>
      <c r="JG11" s="87" t="s">
        <v>153</v>
      </c>
      <c r="JH11" s="88" t="str">
        <f>JH7</f>
        <v>-</v>
      </c>
      <c r="JI11" s="88" t="str">
        <f>JI7</f>
        <v>-</v>
      </c>
      <c r="JJ11" s="88" t="str">
        <f>JJ7</f>
        <v>-</v>
      </c>
      <c r="JK11" s="88" t="str">
        <f>JK7</f>
        <v>-</v>
      </c>
      <c r="JL11" s="88" t="str">
        <f>JL7</f>
        <v>-</v>
      </c>
      <c r="JM11" s="77"/>
      <c r="JN11" s="77"/>
      <c r="JO11" s="77"/>
      <c r="JP11" s="77"/>
      <c r="JQ11" s="87" t="s">
        <v>153</v>
      </c>
      <c r="JR11" s="88" t="str">
        <f>JR7</f>
        <v>-</v>
      </c>
      <c r="JS11" s="88" t="str">
        <f>JS7</f>
        <v>-</v>
      </c>
      <c r="JT11" s="88" t="str">
        <f>JT7</f>
        <v>-</v>
      </c>
      <c r="JU11" s="88" t="str">
        <f>JU7</f>
        <v>-</v>
      </c>
      <c r="JV11" s="88" t="str">
        <f>JV7</f>
        <v>-</v>
      </c>
      <c r="JW11" s="77"/>
      <c r="JX11" s="77"/>
      <c r="JY11" s="77"/>
      <c r="JZ11" s="77"/>
      <c r="KA11" s="87" t="s">
        <v>153</v>
      </c>
      <c r="KB11" s="88" t="str">
        <f>KB7</f>
        <v>-</v>
      </c>
      <c r="KC11" s="88" t="str">
        <f>KC7</f>
        <v>-</v>
      </c>
      <c r="KD11" s="88" t="str">
        <f>KD7</f>
        <v>-</v>
      </c>
      <c r="KE11" s="88" t="str">
        <f>KE7</f>
        <v>-</v>
      </c>
      <c r="KF11" s="88" t="str">
        <f>KF7</f>
        <v>-</v>
      </c>
      <c r="KG11" s="77"/>
      <c r="KH11" s="77"/>
      <c r="KI11" s="77"/>
      <c r="KJ11" s="77"/>
      <c r="KK11" s="87" t="s">
        <v>153</v>
      </c>
      <c r="KL11" s="88" t="str">
        <f>KL7</f>
        <v>-</v>
      </c>
      <c r="KM11" s="88" t="str">
        <f>KM7</f>
        <v>-</v>
      </c>
      <c r="KN11" s="88" t="str">
        <f>KN7</f>
        <v>-</v>
      </c>
      <c r="KO11" s="88" t="str">
        <f>KO7</f>
        <v>-</v>
      </c>
      <c r="KP11" s="88" t="str">
        <f>KP7</f>
        <v>-</v>
      </c>
      <c r="KQ11" s="77"/>
      <c r="KR11" s="77"/>
      <c r="KS11" s="77"/>
      <c r="KT11" s="77"/>
      <c r="KU11" s="77"/>
      <c r="KV11" s="87" t="s">
        <v>153</v>
      </c>
      <c r="KW11" s="88">
        <f>KW7</f>
        <v>16.2</v>
      </c>
      <c r="KX11" s="88">
        <f>KX7</f>
        <v>15.8</v>
      </c>
      <c r="KY11" s="88">
        <f>KY7</f>
        <v>15.5</v>
      </c>
      <c r="KZ11" s="88">
        <f>KZ7</f>
        <v>14.9</v>
      </c>
      <c r="LA11" s="88">
        <f>LA7</f>
        <v>16</v>
      </c>
      <c r="LB11" s="77"/>
      <c r="LC11" s="77"/>
      <c r="LD11" s="77"/>
      <c r="LE11" s="77"/>
      <c r="LF11" s="87" t="s">
        <v>153</v>
      </c>
      <c r="LG11" s="88">
        <f>LG7</f>
        <v>0</v>
      </c>
      <c r="LH11" s="88">
        <f>LH7</f>
        <v>0.2</v>
      </c>
      <c r="LI11" s="88">
        <f>LI7</f>
        <v>2</v>
      </c>
      <c r="LJ11" s="88">
        <f>LJ7</f>
        <v>0.5</v>
      </c>
      <c r="LK11" s="88">
        <f>LK7</f>
        <v>1.2</v>
      </c>
      <c r="LL11" s="77"/>
      <c r="LM11" s="77"/>
      <c r="LN11" s="77"/>
      <c r="LO11" s="77"/>
      <c r="LP11" s="87" t="s">
        <v>153</v>
      </c>
      <c r="LQ11" s="88">
        <f>LQ7</f>
        <v>0</v>
      </c>
      <c r="LR11" s="88">
        <f>LR7</f>
        <v>0</v>
      </c>
      <c r="LS11" s="88">
        <f>LS7</f>
        <v>0</v>
      </c>
      <c r="LT11" s="88">
        <f>LT7</f>
        <v>0</v>
      </c>
      <c r="LU11" s="88">
        <f>LU7</f>
        <v>0</v>
      </c>
      <c r="LV11" s="77"/>
      <c r="LW11" s="77"/>
      <c r="LX11" s="77"/>
      <c r="LY11" s="77"/>
      <c r="LZ11" s="87" t="s">
        <v>153</v>
      </c>
      <c r="MA11" s="88" t="str">
        <f>MA7</f>
        <v>-</v>
      </c>
      <c r="MB11" s="88" t="str">
        <f>MB7</f>
        <v>-</v>
      </c>
      <c r="MC11" s="88" t="str">
        <f>MC7</f>
        <v>-</v>
      </c>
      <c r="MD11" s="88" t="str">
        <f>MD7</f>
        <v>-</v>
      </c>
      <c r="ME11" s="88" t="str">
        <f>ME7</f>
        <v>-</v>
      </c>
      <c r="MF11" s="77"/>
      <c r="MG11" s="77"/>
      <c r="MH11" s="77"/>
      <c r="MI11" s="77"/>
      <c r="MJ11" s="87" t="s">
        <v>155</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121.3</v>
      </c>
      <c r="AZ12" s="88">
        <f>BE7</f>
        <v>123.2</v>
      </c>
      <c r="BA12" s="88">
        <f>BF7</f>
        <v>134.69999999999999</v>
      </c>
      <c r="BB12" s="88">
        <f>BG7</f>
        <v>141.80000000000001</v>
      </c>
      <c r="BC12" s="88">
        <f>BH7</f>
        <v>138.19999999999999</v>
      </c>
      <c r="BD12" s="77"/>
      <c r="BE12" s="77"/>
      <c r="BF12" s="77"/>
      <c r="BG12" s="77"/>
      <c r="BH12" s="77"/>
      <c r="BI12" s="87" t="s">
        <v>157</v>
      </c>
      <c r="BJ12" s="88">
        <f>BO7</f>
        <v>247.9</v>
      </c>
      <c r="BK12" s="88">
        <f>BP7</f>
        <v>240.1</v>
      </c>
      <c r="BL12" s="88">
        <f>BQ7</f>
        <v>253.6</v>
      </c>
      <c r="BM12" s="88">
        <f>BR7</f>
        <v>238</v>
      </c>
      <c r="BN12" s="88">
        <f>BS7</f>
        <v>227.5</v>
      </c>
      <c r="BO12" s="77"/>
      <c r="BP12" s="77"/>
      <c r="BQ12" s="77"/>
      <c r="BR12" s="77"/>
      <c r="BS12" s="77"/>
      <c r="BT12" s="87" t="s">
        <v>157</v>
      </c>
      <c r="BU12" s="88" t="str">
        <f>BZ7</f>
        <v>-</v>
      </c>
      <c r="BV12" s="88" t="str">
        <f>CA7</f>
        <v>-</v>
      </c>
      <c r="BW12" s="88" t="str">
        <f>CB7</f>
        <v>-</v>
      </c>
      <c r="BX12" s="88" t="str">
        <f>CC7</f>
        <v>-</v>
      </c>
      <c r="BY12" s="88" t="str">
        <f>CD7</f>
        <v>-</v>
      </c>
      <c r="BZ12" s="77"/>
      <c r="CA12" s="77"/>
      <c r="CB12" s="77"/>
      <c r="CC12" s="77"/>
      <c r="CD12" s="77"/>
      <c r="CE12" s="87" t="s">
        <v>158</v>
      </c>
      <c r="CF12" s="88">
        <f>CK7</f>
        <v>19199</v>
      </c>
      <c r="CG12" s="88">
        <f>CL7</f>
        <v>19863.5</v>
      </c>
      <c r="CH12" s="88">
        <f>CM7</f>
        <v>19066.3</v>
      </c>
      <c r="CI12" s="88">
        <f>CN7</f>
        <v>18998.7</v>
      </c>
      <c r="CJ12" s="88">
        <f>CO7</f>
        <v>17544.5</v>
      </c>
      <c r="CK12" s="77"/>
      <c r="CL12" s="77"/>
      <c r="CM12" s="77"/>
      <c r="CN12" s="77"/>
      <c r="CO12" s="87" t="s">
        <v>159</v>
      </c>
      <c r="CP12" s="89">
        <f>CU7</f>
        <v>32739</v>
      </c>
      <c r="CQ12" s="89">
        <f>CV7</f>
        <v>34140</v>
      </c>
      <c r="CR12" s="89">
        <f>CW7</f>
        <v>33434</v>
      </c>
      <c r="CS12" s="89">
        <f>CX7</f>
        <v>36820</v>
      </c>
      <c r="CT12" s="89">
        <f>CY7</f>
        <v>35532</v>
      </c>
      <c r="CU12" s="77"/>
      <c r="CV12" s="77"/>
      <c r="CW12" s="77"/>
      <c r="CX12" s="77"/>
      <c r="CY12" s="77"/>
      <c r="CZ12" s="87" t="s">
        <v>157</v>
      </c>
      <c r="DA12" s="88">
        <f>DF7</f>
        <v>32.700000000000003</v>
      </c>
      <c r="DB12" s="88">
        <f>DG7</f>
        <v>32.6</v>
      </c>
      <c r="DC12" s="88">
        <f>DH7</f>
        <v>31.3</v>
      </c>
      <c r="DD12" s="88">
        <f>DI7</f>
        <v>31.8</v>
      </c>
      <c r="DE12" s="88">
        <f>DJ7</f>
        <v>31.6</v>
      </c>
      <c r="DF12" s="77"/>
      <c r="DG12" s="77"/>
      <c r="DH12" s="77"/>
      <c r="DI12" s="77"/>
      <c r="DJ12" s="87" t="s">
        <v>157</v>
      </c>
      <c r="DK12" s="88">
        <f>DP7</f>
        <v>5.3</v>
      </c>
      <c r="DL12" s="88">
        <f>DQ7</f>
        <v>7.3</v>
      </c>
      <c r="DM12" s="88">
        <f>DR7</f>
        <v>5.4</v>
      </c>
      <c r="DN12" s="88">
        <f>DS7</f>
        <v>6.4</v>
      </c>
      <c r="DO12" s="88">
        <f>DT7</f>
        <v>5</v>
      </c>
      <c r="DP12" s="77"/>
      <c r="DQ12" s="77"/>
      <c r="DR12" s="77"/>
      <c r="DS12" s="77"/>
      <c r="DT12" s="87" t="s">
        <v>157</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157</v>
      </c>
      <c r="EO12" s="88">
        <f>ET7</f>
        <v>86.6</v>
      </c>
      <c r="EP12" s="88">
        <f>EU7</f>
        <v>83.4</v>
      </c>
      <c r="EQ12" s="88">
        <f>EV7</f>
        <v>82.5</v>
      </c>
      <c r="ER12" s="88">
        <f>EW7</f>
        <v>83.2</v>
      </c>
      <c r="ES12" s="88">
        <f>EX7</f>
        <v>87.9</v>
      </c>
      <c r="ET12" s="77"/>
      <c r="EU12" s="77"/>
      <c r="EV12" s="77"/>
      <c r="EW12" s="77"/>
      <c r="EX12" s="77"/>
      <c r="EY12" s="87" t="s">
        <v>157</v>
      </c>
      <c r="EZ12" s="88">
        <f>IF($EZ$8,FE7,"-")</f>
        <v>57.7</v>
      </c>
      <c r="FA12" s="88">
        <f>IF($EZ$8,FF7,"-")</f>
        <v>57.6</v>
      </c>
      <c r="FB12" s="88">
        <f>IF($EZ$8,FG7,"-")</f>
        <v>60.4</v>
      </c>
      <c r="FC12" s="88">
        <f>IF($EZ$8,FH7,"-")</f>
        <v>54.1</v>
      </c>
      <c r="FD12" s="88">
        <f>IF($EZ$8,FI7,"-")</f>
        <v>58.1</v>
      </c>
      <c r="FE12" s="77"/>
      <c r="FF12" s="77"/>
      <c r="FG12" s="77"/>
      <c r="FH12" s="77"/>
      <c r="FI12" s="87" t="s">
        <v>157</v>
      </c>
      <c r="FJ12" s="88">
        <f>IF($FJ$8,FO7,"-")</f>
        <v>5.4</v>
      </c>
      <c r="FK12" s="88">
        <f>IF($FJ$8,FP7,"-")</f>
        <v>8.6999999999999993</v>
      </c>
      <c r="FL12" s="88">
        <f>IF($FJ$8,FQ7,"-")</f>
        <v>14.9</v>
      </c>
      <c r="FM12" s="88">
        <f>IF($FJ$8,FR7,"-")</f>
        <v>16.2</v>
      </c>
      <c r="FN12" s="88">
        <f>IF($FJ$8,FS7,"-")</f>
        <v>5.6</v>
      </c>
      <c r="FO12" s="77"/>
      <c r="FP12" s="77"/>
      <c r="FQ12" s="77"/>
      <c r="FR12" s="77"/>
      <c r="FS12" s="87" t="s">
        <v>157</v>
      </c>
      <c r="FT12" s="88">
        <f>IF($FT$8,FY7,"-")</f>
        <v>394.9</v>
      </c>
      <c r="FU12" s="88">
        <f>IF($FT$8,FZ7,"-")</f>
        <v>375</v>
      </c>
      <c r="FV12" s="88">
        <f>IF($FT$8,GA7,"-")</f>
        <v>314.5</v>
      </c>
      <c r="FW12" s="88">
        <f>IF($FT$8,GB7,"-")</f>
        <v>339.9</v>
      </c>
      <c r="FX12" s="88">
        <f>IF($FT$8,GC7,"-")</f>
        <v>303.60000000000002</v>
      </c>
      <c r="FY12" s="77"/>
      <c r="FZ12" s="77"/>
      <c r="GA12" s="77"/>
      <c r="GB12" s="77"/>
      <c r="GC12" s="87" t="s">
        <v>157</v>
      </c>
      <c r="GD12" s="88" t="str">
        <f>IF($GD$8,GI7,"-")</f>
        <v>-</v>
      </c>
      <c r="GE12" s="88" t="str">
        <f>IF($GD$8,GJ7,"-")</f>
        <v>-</v>
      </c>
      <c r="GF12" s="88" t="str">
        <f>IF($GD$8,GK7,"-")</f>
        <v>-</v>
      </c>
      <c r="GG12" s="88" t="str">
        <f>IF($GD$8,GL7,"-")</f>
        <v>-</v>
      </c>
      <c r="GH12" s="88" t="str">
        <f>IF($GD$8,GM7,"-")</f>
        <v>-</v>
      </c>
      <c r="GI12" s="77"/>
      <c r="GJ12" s="77"/>
      <c r="GK12" s="77"/>
      <c r="GL12" s="77"/>
      <c r="GM12" s="87" t="s">
        <v>157</v>
      </c>
      <c r="GN12" s="88">
        <f>IF($GN$8,GS7,"-")</f>
        <v>92</v>
      </c>
      <c r="GO12" s="88">
        <f>IF($GN$8,GT7,"-")</f>
        <v>94.7</v>
      </c>
      <c r="GP12" s="88">
        <f>IF($GN$8,GU7,"-")</f>
        <v>96</v>
      </c>
      <c r="GQ12" s="88">
        <f>IF($GN$8,GV7,"-")</f>
        <v>97.1</v>
      </c>
      <c r="GR12" s="88">
        <f>IF($GN$8,GW7,"-")</f>
        <v>98.9</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157</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157</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14.9</v>
      </c>
      <c r="KX12" s="88">
        <f>IF($KW$8,LC7,"-")</f>
        <v>15.3</v>
      </c>
      <c r="KY12" s="88">
        <f>IF($KW$8,LD7,"-")</f>
        <v>14.9</v>
      </c>
      <c r="KZ12" s="88">
        <f>IF($KW$8,LE7,"-")</f>
        <v>14.9</v>
      </c>
      <c r="LA12" s="88">
        <f>IF($KW$8,LF7,"-")</f>
        <v>14.3</v>
      </c>
      <c r="LB12" s="77"/>
      <c r="LC12" s="77"/>
      <c r="LD12" s="77"/>
      <c r="LE12" s="77"/>
      <c r="LF12" s="87" t="s">
        <v>157</v>
      </c>
      <c r="LG12" s="88">
        <f>IF($LG$8,LL7,"-")</f>
        <v>0.3</v>
      </c>
      <c r="LH12" s="88">
        <f>IF($LG$8,LM7,"-")</f>
        <v>0.7</v>
      </c>
      <c r="LI12" s="88">
        <f>IF($LG$8,LN7,"-")</f>
        <v>0.4</v>
      </c>
      <c r="LJ12" s="88">
        <f>IF($LG$8,LO7,"-")</f>
        <v>1.8</v>
      </c>
      <c r="LK12" s="88">
        <f>IF($LG$8,LP7,"-")</f>
        <v>1.8</v>
      </c>
      <c r="LL12" s="77"/>
      <c r="LM12" s="77"/>
      <c r="LN12" s="77"/>
      <c r="LO12" s="77"/>
      <c r="LP12" s="87" t="s">
        <v>157</v>
      </c>
      <c r="LQ12" s="88">
        <f>IF($LQ$8,LV7,"-")</f>
        <v>172</v>
      </c>
      <c r="LR12" s="88">
        <f>IF($LQ$8,LW7,"-")</f>
        <v>151.69999999999999</v>
      </c>
      <c r="LS12" s="88">
        <f>IF($LQ$8,LX7,"-")</f>
        <v>138.1</v>
      </c>
      <c r="LT12" s="88">
        <f>IF($LQ$8,LY7,"-")</f>
        <v>125.8</v>
      </c>
      <c r="LU12" s="88">
        <f>IF($LQ$8,LZ7,"-")</f>
        <v>119.4</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157</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160</v>
      </c>
      <c r="AY13" s="88">
        <f>$BI$7</f>
        <v>100</v>
      </c>
      <c r="AZ13" s="88">
        <f>$BI$7</f>
        <v>100</v>
      </c>
      <c r="BA13" s="88">
        <f>$BI$7</f>
        <v>100</v>
      </c>
      <c r="BB13" s="88">
        <f>$BI$7</f>
        <v>100</v>
      </c>
      <c r="BC13" s="88">
        <f>$BI$7</f>
        <v>100</v>
      </c>
      <c r="BD13" s="77"/>
      <c r="BE13" s="77"/>
      <c r="BF13" s="77"/>
      <c r="BG13" s="77"/>
      <c r="BH13" s="77"/>
      <c r="BI13" s="87" t="s">
        <v>160</v>
      </c>
      <c r="BJ13" s="88">
        <f>$BT$7</f>
        <v>100</v>
      </c>
      <c r="BK13" s="88">
        <f>$BT$7</f>
        <v>100</v>
      </c>
      <c r="BL13" s="88">
        <f>$BT$7</f>
        <v>100</v>
      </c>
      <c r="BM13" s="88">
        <f>$BT$7</f>
        <v>100</v>
      </c>
      <c r="BN13" s="88">
        <f>$BT$7</f>
        <v>100</v>
      </c>
      <c r="BO13" s="77"/>
      <c r="BP13" s="77"/>
      <c r="BQ13" s="77"/>
      <c r="BR13" s="77"/>
      <c r="BS13" s="77"/>
      <c r="BT13" s="87" t="s">
        <v>160</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161</v>
      </c>
      <c r="C14" s="92"/>
      <c r="D14" s="93"/>
      <c r="E14" s="92"/>
      <c r="F14" s="212" t="s">
        <v>162</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163</v>
      </c>
      <c r="C15" s="202"/>
      <c r="D15" s="93"/>
      <c r="E15" s="90">
        <v>1</v>
      </c>
      <c r="F15" s="202" t="s">
        <v>164</v>
      </c>
      <c r="G15" s="202"/>
      <c r="H15" s="95" t="s">
        <v>165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166</v>
      </c>
      <c r="AY15" s="96"/>
      <c r="AZ15" s="96"/>
      <c r="BA15" s="96"/>
      <c r="BB15" s="96"/>
      <c r="BC15" s="96"/>
      <c r="BD15" s="93"/>
      <c r="BE15" s="93"/>
      <c r="BF15" s="93"/>
      <c r="BG15" s="93"/>
      <c r="BH15" s="93"/>
      <c r="BI15" s="94" t="s">
        <v>166</v>
      </c>
      <c r="BJ15" s="96"/>
      <c r="BK15" s="96"/>
      <c r="BL15" s="96"/>
      <c r="BM15" s="96"/>
      <c r="BN15" s="96"/>
      <c r="BO15" s="93"/>
      <c r="BP15" s="93"/>
      <c r="BQ15" s="93"/>
      <c r="BR15" s="93"/>
      <c r="BS15" s="93"/>
      <c r="BT15" s="94" t="s">
        <v>166</v>
      </c>
      <c r="BU15" s="96"/>
      <c r="BV15" s="96"/>
      <c r="BW15" s="96"/>
      <c r="BX15" s="96"/>
      <c r="BY15" s="96"/>
      <c r="BZ15" s="93"/>
      <c r="CA15" s="93"/>
      <c r="CB15" s="93"/>
      <c r="CC15" s="93"/>
      <c r="CD15" s="93"/>
      <c r="CE15" s="94" t="s">
        <v>166</v>
      </c>
      <c r="CF15" s="96"/>
      <c r="CG15" s="96"/>
      <c r="CH15" s="96"/>
      <c r="CI15" s="96"/>
      <c r="CJ15" s="96"/>
      <c r="CK15" s="93"/>
      <c r="CL15" s="93"/>
      <c r="CM15" s="93"/>
      <c r="CN15" s="93"/>
      <c r="CO15" s="94" t="s">
        <v>166</v>
      </c>
      <c r="CP15" s="96"/>
      <c r="CQ15" s="96"/>
      <c r="CR15" s="96"/>
      <c r="CS15" s="96"/>
      <c r="CT15" s="96"/>
      <c r="CU15" s="93"/>
      <c r="CV15" s="93"/>
      <c r="CW15" s="93"/>
      <c r="CX15" s="93"/>
      <c r="CY15" s="93"/>
      <c r="CZ15" s="94" t="s">
        <v>166</v>
      </c>
      <c r="DA15" s="96"/>
      <c r="DB15" s="96"/>
      <c r="DC15" s="96"/>
      <c r="DD15" s="96"/>
      <c r="DE15" s="96"/>
      <c r="DF15" s="93"/>
      <c r="DG15" s="93"/>
      <c r="DH15" s="93"/>
      <c r="DI15" s="93"/>
      <c r="DJ15" s="94" t="s">
        <v>166</v>
      </c>
      <c r="DK15" s="96"/>
      <c r="DL15" s="96"/>
      <c r="DM15" s="96"/>
      <c r="DN15" s="96"/>
      <c r="DO15" s="96"/>
      <c r="DP15" s="93"/>
      <c r="DQ15" s="93"/>
      <c r="DR15" s="93"/>
      <c r="DS15" s="93"/>
      <c r="DT15" s="94" t="s">
        <v>166</v>
      </c>
      <c r="DU15" s="96"/>
      <c r="DV15" s="96"/>
      <c r="DW15" s="96"/>
      <c r="DX15" s="96"/>
      <c r="DY15" s="96"/>
      <c r="DZ15" s="93"/>
      <c r="EA15" s="93"/>
      <c r="EB15" s="93"/>
      <c r="EC15" s="93"/>
      <c r="ED15" s="94" t="s">
        <v>166</v>
      </c>
      <c r="EE15" s="96"/>
      <c r="EF15" s="96"/>
      <c r="EG15" s="96"/>
      <c r="EH15" s="96"/>
      <c r="EI15" s="96"/>
      <c r="EJ15" s="93"/>
      <c r="EK15" s="93"/>
      <c r="EL15" s="93"/>
      <c r="EM15" s="93"/>
      <c r="EN15" s="94" t="s">
        <v>166</v>
      </c>
      <c r="EO15" s="96"/>
      <c r="EP15" s="96"/>
      <c r="EQ15" s="96"/>
      <c r="ER15" s="96"/>
      <c r="ES15" s="96"/>
      <c r="ET15" s="93"/>
      <c r="EU15" s="93"/>
      <c r="EV15" s="93"/>
      <c r="EW15" s="93"/>
      <c r="EX15" s="93"/>
      <c r="EY15" s="94" t="s">
        <v>166</v>
      </c>
      <c r="EZ15" s="96"/>
      <c r="FA15" s="96"/>
      <c r="FB15" s="96"/>
      <c r="FC15" s="96"/>
      <c r="FD15" s="96"/>
      <c r="FE15" s="93"/>
      <c r="FF15" s="93"/>
      <c r="FG15" s="93"/>
      <c r="FH15" s="93"/>
      <c r="FI15" s="94" t="s">
        <v>166</v>
      </c>
      <c r="FJ15" s="96"/>
      <c r="FK15" s="96"/>
      <c r="FL15" s="96"/>
      <c r="FM15" s="96"/>
      <c r="FN15" s="96"/>
      <c r="FO15" s="93"/>
      <c r="FP15" s="93"/>
      <c r="FQ15" s="93"/>
      <c r="FR15" s="93"/>
      <c r="FS15" s="94" t="s">
        <v>166</v>
      </c>
      <c r="FT15" s="96"/>
      <c r="FU15" s="96"/>
      <c r="FV15" s="96"/>
      <c r="FW15" s="96"/>
      <c r="FX15" s="96"/>
      <c r="FY15" s="93"/>
      <c r="FZ15" s="93"/>
      <c r="GA15" s="93"/>
      <c r="GB15" s="93"/>
      <c r="GC15" s="94" t="s">
        <v>166</v>
      </c>
      <c r="GD15" s="96"/>
      <c r="GE15" s="96"/>
      <c r="GF15" s="96"/>
      <c r="GG15" s="96"/>
      <c r="GH15" s="96"/>
      <c r="GI15" s="93"/>
      <c r="GJ15" s="93"/>
      <c r="GK15" s="93"/>
      <c r="GL15" s="93"/>
      <c r="GM15" s="94" t="s">
        <v>166</v>
      </c>
      <c r="GN15" s="96"/>
      <c r="GO15" s="96"/>
      <c r="GP15" s="96"/>
      <c r="GQ15" s="96"/>
      <c r="GR15" s="96"/>
      <c r="GS15" s="93"/>
      <c r="GT15" s="93"/>
      <c r="GU15" s="93"/>
      <c r="GV15" s="93"/>
      <c r="GW15" s="93"/>
      <c r="GX15" s="94" t="s">
        <v>166</v>
      </c>
      <c r="GY15" s="96"/>
      <c r="GZ15" s="96"/>
      <c r="HA15" s="96"/>
      <c r="HB15" s="96"/>
      <c r="HC15" s="96"/>
      <c r="HD15" s="93"/>
      <c r="HE15" s="93"/>
      <c r="HF15" s="93"/>
      <c r="HG15" s="93"/>
      <c r="HH15" s="94" t="s">
        <v>166</v>
      </c>
      <c r="HI15" s="96"/>
      <c r="HJ15" s="96"/>
      <c r="HK15" s="96"/>
      <c r="HL15" s="96"/>
      <c r="HM15" s="96"/>
      <c r="HN15" s="93"/>
      <c r="HO15" s="93"/>
      <c r="HP15" s="93"/>
      <c r="HQ15" s="93"/>
      <c r="HR15" s="94" t="s">
        <v>166</v>
      </c>
      <c r="HS15" s="96"/>
      <c r="HT15" s="96"/>
      <c r="HU15" s="96"/>
      <c r="HV15" s="96"/>
      <c r="HW15" s="96"/>
      <c r="HX15" s="93"/>
      <c r="HY15" s="93"/>
      <c r="HZ15" s="93"/>
      <c r="IA15" s="93"/>
      <c r="IB15" s="94" t="s">
        <v>166</v>
      </c>
      <c r="IC15" s="96"/>
      <c r="ID15" s="96"/>
      <c r="IE15" s="96"/>
      <c r="IF15" s="96"/>
      <c r="IG15" s="96"/>
      <c r="IH15" s="93"/>
      <c r="II15" s="93"/>
      <c r="IJ15" s="93"/>
      <c r="IK15" s="93"/>
      <c r="IL15" s="94" t="s">
        <v>166</v>
      </c>
      <c r="IM15" s="96"/>
      <c r="IN15" s="96"/>
      <c r="IO15" s="96"/>
      <c r="IP15" s="96"/>
      <c r="IQ15" s="96"/>
      <c r="IR15" s="93"/>
      <c r="IS15" s="93"/>
      <c r="IT15" s="93"/>
      <c r="IU15" s="93"/>
      <c r="IV15" s="93"/>
      <c r="IW15" s="94" t="s">
        <v>166</v>
      </c>
      <c r="IX15" s="96"/>
      <c r="IY15" s="96"/>
      <c r="IZ15" s="96"/>
      <c r="JA15" s="96"/>
      <c r="JB15" s="96"/>
      <c r="JC15" s="93"/>
      <c r="JD15" s="93"/>
      <c r="JE15" s="93"/>
      <c r="JF15" s="93"/>
      <c r="JG15" s="94" t="s">
        <v>166</v>
      </c>
      <c r="JH15" s="96"/>
      <c r="JI15" s="96"/>
      <c r="JJ15" s="96"/>
      <c r="JK15" s="96"/>
      <c r="JL15" s="96"/>
      <c r="JM15" s="93"/>
      <c r="JN15" s="93"/>
      <c r="JO15" s="93"/>
      <c r="JP15" s="93"/>
      <c r="JQ15" s="94" t="s">
        <v>166</v>
      </c>
      <c r="JR15" s="96"/>
      <c r="JS15" s="96"/>
      <c r="JT15" s="96"/>
      <c r="JU15" s="96"/>
      <c r="JV15" s="96"/>
      <c r="JW15" s="93"/>
      <c r="JX15" s="93"/>
      <c r="JY15" s="93"/>
      <c r="JZ15" s="93"/>
      <c r="KA15" s="94" t="s">
        <v>166</v>
      </c>
      <c r="KB15" s="96"/>
      <c r="KC15" s="96"/>
      <c r="KD15" s="96"/>
      <c r="KE15" s="96"/>
      <c r="KF15" s="96"/>
      <c r="KG15" s="93"/>
      <c r="KH15" s="93"/>
      <c r="KI15" s="93"/>
      <c r="KJ15" s="93"/>
      <c r="KK15" s="94" t="s">
        <v>166</v>
      </c>
      <c r="KL15" s="96"/>
      <c r="KM15" s="96"/>
      <c r="KN15" s="96"/>
      <c r="KO15" s="96"/>
      <c r="KP15" s="96"/>
      <c r="KQ15" s="93"/>
      <c r="KR15" s="93"/>
      <c r="KS15" s="93"/>
      <c r="KT15" s="93"/>
      <c r="KU15" s="93"/>
      <c r="KV15" s="94" t="s">
        <v>166</v>
      </c>
      <c r="KW15" s="96"/>
      <c r="KX15" s="96"/>
      <c r="KY15" s="96"/>
      <c r="KZ15" s="96"/>
      <c r="LA15" s="96"/>
      <c r="LB15" s="93"/>
      <c r="LC15" s="93"/>
      <c r="LD15" s="93"/>
      <c r="LE15" s="93"/>
      <c r="LF15" s="94" t="s">
        <v>166</v>
      </c>
      <c r="LG15" s="96"/>
      <c r="LH15" s="96"/>
      <c r="LI15" s="96"/>
      <c r="LJ15" s="96"/>
      <c r="LK15" s="96"/>
      <c r="LL15" s="93"/>
      <c r="LM15" s="93"/>
      <c r="LN15" s="93"/>
      <c r="LO15" s="93"/>
      <c r="LP15" s="94" t="s">
        <v>166</v>
      </c>
      <c r="LQ15" s="96"/>
      <c r="LR15" s="96"/>
      <c r="LS15" s="96"/>
      <c r="LT15" s="96"/>
      <c r="LU15" s="96"/>
      <c r="LV15" s="93"/>
      <c r="LW15" s="93"/>
      <c r="LX15" s="93"/>
      <c r="LY15" s="93"/>
      <c r="LZ15" s="94" t="s">
        <v>166</v>
      </c>
      <c r="MA15" s="96"/>
      <c r="MB15" s="96"/>
      <c r="MC15" s="96"/>
      <c r="MD15" s="96"/>
      <c r="ME15" s="96"/>
      <c r="MF15" s="93"/>
      <c r="MG15" s="93"/>
      <c r="MH15" s="93"/>
      <c r="MI15" s="93"/>
      <c r="MJ15" s="94" t="s">
        <v>166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167</v>
      </c>
      <c r="C16" s="202"/>
      <c r="D16" s="93"/>
      <c r="E16" s="90">
        <f>E15+1</f>
        <v>2</v>
      </c>
      <c r="F16" s="202" t="s">
        <v>168</v>
      </c>
      <c r="G16" s="202"/>
      <c r="H16" s="95" t="s">
        <v>169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170</v>
      </c>
      <c r="C17" s="202"/>
      <c r="D17" s="93"/>
      <c r="E17" s="90">
        <f t="shared" ref="E17" si="8">E16+1</f>
        <v>3</v>
      </c>
      <c r="F17" s="202" t="s">
        <v>171</v>
      </c>
      <c r="G17" s="202"/>
      <c r="H17" s="95" t="s">
        <v>172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173</v>
      </c>
      <c r="AY17" s="99">
        <f>IF(AY7="-",NA(),AY7)</f>
        <v>123.8</v>
      </c>
      <c r="AZ17" s="99">
        <f t="shared" ref="AZ17:BC17" si="9">IF(AZ7="-",NA(),AZ7)</f>
        <v>231</v>
      </c>
      <c r="BA17" s="99">
        <f t="shared" si="9"/>
        <v>159.30000000000001</v>
      </c>
      <c r="BB17" s="99">
        <f t="shared" si="9"/>
        <v>141</v>
      </c>
      <c r="BC17" s="99">
        <f t="shared" si="9"/>
        <v>205.2</v>
      </c>
      <c r="BD17" s="93"/>
      <c r="BE17" s="93"/>
      <c r="BF17" s="93"/>
      <c r="BG17" s="93"/>
      <c r="BH17" s="93"/>
      <c r="BI17" s="98" t="s">
        <v>174</v>
      </c>
      <c r="BJ17" s="99">
        <f>IF(BJ7="-",NA(),BJ7)</f>
        <v>190.8</v>
      </c>
      <c r="BK17" s="99">
        <f t="shared" ref="BK17:BN17" si="10">IF(BK7="-",NA(),BK7)</f>
        <v>184.5</v>
      </c>
      <c r="BL17" s="99">
        <f t="shared" si="10"/>
        <v>190.5</v>
      </c>
      <c r="BM17" s="99">
        <f t="shared" si="10"/>
        <v>172.7</v>
      </c>
      <c r="BN17" s="99">
        <f t="shared" si="10"/>
        <v>205.2</v>
      </c>
      <c r="BO17" s="93"/>
      <c r="BP17" s="93"/>
      <c r="BQ17" s="93"/>
      <c r="BR17" s="93"/>
      <c r="BS17" s="93"/>
      <c r="BT17" s="98" t="s">
        <v>174</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173</v>
      </c>
      <c r="CF17" s="99">
        <f>IF(CF7="-",NA(),CF7)</f>
        <v>34952.800000000003</v>
      </c>
      <c r="CG17" s="99">
        <f t="shared" ref="CG17:CJ17" si="12">IF(CG7="-",NA(),CG7)</f>
        <v>25657.4</v>
      </c>
      <c r="CH17" s="99">
        <f t="shared" si="12"/>
        <v>27361.7</v>
      </c>
      <c r="CI17" s="99">
        <f t="shared" si="12"/>
        <v>33115.199999999997</v>
      </c>
      <c r="CJ17" s="99">
        <f t="shared" si="12"/>
        <v>21445.3</v>
      </c>
      <c r="CK17" s="93"/>
      <c r="CL17" s="93"/>
      <c r="CM17" s="93"/>
      <c r="CN17" s="93"/>
      <c r="CO17" s="98" t="s">
        <v>174</v>
      </c>
      <c r="CP17" s="100">
        <f>IF(CP7="-",NA(),CP7)</f>
        <v>21995</v>
      </c>
      <c r="CQ17" s="100">
        <f t="shared" ref="CQ17:CT17" si="13">IF(CQ7="-",NA(),CQ7)</f>
        <v>86914</v>
      </c>
      <c r="CR17" s="100">
        <f t="shared" si="13"/>
        <v>41242</v>
      </c>
      <c r="CS17" s="100">
        <f t="shared" si="13"/>
        <v>33257</v>
      </c>
      <c r="CT17" s="100">
        <f t="shared" si="13"/>
        <v>60834</v>
      </c>
      <c r="CU17" s="93"/>
      <c r="CV17" s="93"/>
      <c r="CW17" s="93"/>
      <c r="CX17" s="93"/>
      <c r="CY17" s="93"/>
      <c r="CZ17" s="98" t="s">
        <v>174</v>
      </c>
      <c r="DA17" s="99">
        <f>IF(DA7="-",NA(),DA7)</f>
        <v>16.2</v>
      </c>
      <c r="DB17" s="99">
        <f t="shared" ref="DB17:DE17" si="14">IF(DB7="-",NA(),DB7)</f>
        <v>15.8</v>
      </c>
      <c r="DC17" s="99">
        <f t="shared" si="14"/>
        <v>15.5</v>
      </c>
      <c r="DD17" s="99">
        <f t="shared" si="14"/>
        <v>14.8</v>
      </c>
      <c r="DE17" s="99">
        <f t="shared" si="14"/>
        <v>16.3</v>
      </c>
      <c r="DF17" s="93"/>
      <c r="DG17" s="93"/>
      <c r="DH17" s="93"/>
      <c r="DI17" s="93"/>
      <c r="DJ17" s="98" t="s">
        <v>174</v>
      </c>
      <c r="DK17" s="99">
        <f>IF(DK7="-",NA(),DK7)</f>
        <v>0</v>
      </c>
      <c r="DL17" s="99">
        <f t="shared" ref="DL17:DO17" si="15">IF(DL7="-",NA(),DL7)</f>
        <v>0.2</v>
      </c>
      <c r="DM17" s="99">
        <f t="shared" si="15"/>
        <v>2</v>
      </c>
      <c r="DN17" s="99">
        <f t="shared" si="15"/>
        <v>0.5</v>
      </c>
      <c r="DO17" s="99">
        <f t="shared" si="15"/>
        <v>1.8</v>
      </c>
      <c r="DP17" s="93"/>
      <c r="DQ17" s="93"/>
      <c r="DR17" s="93"/>
      <c r="DS17" s="93"/>
      <c r="DT17" s="98" t="s">
        <v>173</v>
      </c>
      <c r="DU17" s="99">
        <f>IF(DU7="-",NA(),DU7)</f>
        <v>0</v>
      </c>
      <c r="DV17" s="99">
        <f t="shared" ref="DV17:DY17" si="16">IF(DV7="-",NA(),DV7)</f>
        <v>0</v>
      </c>
      <c r="DW17" s="99">
        <f t="shared" si="16"/>
        <v>0</v>
      </c>
      <c r="DX17" s="99">
        <f t="shared" si="16"/>
        <v>0</v>
      </c>
      <c r="DY17" s="99">
        <f t="shared" si="16"/>
        <v>0</v>
      </c>
      <c r="DZ17" s="93"/>
      <c r="EA17" s="93"/>
      <c r="EB17" s="93"/>
      <c r="EC17" s="93"/>
      <c r="ED17" s="98" t="s">
        <v>174</v>
      </c>
      <c r="EE17" s="99" t="e">
        <f>IF(EE7="-",NA(),EE7)</f>
        <v>#N/A</v>
      </c>
      <c r="EF17" s="99" t="e">
        <f t="shared" ref="EF17:EI17" si="17">IF(EF7="-",NA(),EF7)</f>
        <v>#N/A</v>
      </c>
      <c r="EG17" s="99" t="e">
        <f t="shared" si="17"/>
        <v>#N/A</v>
      </c>
      <c r="EH17" s="99" t="e">
        <f t="shared" si="17"/>
        <v>#N/A</v>
      </c>
      <c r="EI17" s="99" t="e">
        <f t="shared" si="17"/>
        <v>#N/A</v>
      </c>
      <c r="EJ17" s="93"/>
      <c r="EK17" s="93"/>
      <c r="EL17" s="93"/>
      <c r="EM17" s="93"/>
      <c r="EN17" s="98" t="s">
        <v>174</v>
      </c>
      <c r="EO17" s="99">
        <f>IF(EO7="-",NA(),EO7)</f>
        <v>100</v>
      </c>
      <c r="EP17" s="99">
        <f t="shared" ref="EP17:ES17" si="18">IF(EP7="-",NA(),EP7)</f>
        <v>100</v>
      </c>
      <c r="EQ17" s="99">
        <f t="shared" si="18"/>
        <v>100</v>
      </c>
      <c r="ER17" s="99">
        <f t="shared" si="18"/>
        <v>100</v>
      </c>
      <c r="ES17" s="99">
        <f t="shared" si="18"/>
        <v>100</v>
      </c>
      <c r="ET17" s="93"/>
      <c r="EU17" s="93"/>
      <c r="EV17" s="93"/>
      <c r="EW17" s="93"/>
      <c r="EX17" s="93"/>
      <c r="EY17" s="98" t="s">
        <v>174</v>
      </c>
      <c r="EZ17" s="99" t="e">
        <f>IF(EZ7="-",NA(),EZ7)</f>
        <v>#N/A</v>
      </c>
      <c r="FA17" s="99" t="e">
        <f t="shared" ref="FA17:FD17" si="19">IF(FA7="-",NA(),FA7)</f>
        <v>#N/A</v>
      </c>
      <c r="FB17" s="99" t="e">
        <f t="shared" si="19"/>
        <v>#N/A</v>
      </c>
      <c r="FC17" s="99">
        <f t="shared" si="19"/>
        <v>4.2</v>
      </c>
      <c r="FD17" s="99">
        <f t="shared" si="19"/>
        <v>43.9</v>
      </c>
      <c r="FE17" s="93"/>
      <c r="FF17" s="93"/>
      <c r="FG17" s="93"/>
      <c r="FH17" s="93"/>
      <c r="FI17" s="98" t="s">
        <v>173</v>
      </c>
      <c r="FJ17" s="99" t="e">
        <f>IF(FJ7="-",NA(),FJ7)</f>
        <v>#N/A</v>
      </c>
      <c r="FK17" s="99" t="e">
        <f t="shared" ref="FK17:FN17" si="20">IF(FK7="-",NA(),FK7)</f>
        <v>#N/A</v>
      </c>
      <c r="FL17" s="99" t="e">
        <f t="shared" si="20"/>
        <v>#N/A</v>
      </c>
      <c r="FM17" s="99">
        <f t="shared" si="20"/>
        <v>0</v>
      </c>
      <c r="FN17" s="99">
        <f t="shared" si="20"/>
        <v>11.4</v>
      </c>
      <c r="FO17" s="93"/>
      <c r="FP17" s="93"/>
      <c r="FQ17" s="93"/>
      <c r="FR17" s="93"/>
      <c r="FS17" s="98" t="s">
        <v>174</v>
      </c>
      <c r="FT17" s="99" t="e">
        <f>IF(FT7="-",NA(),FT7)</f>
        <v>#N/A</v>
      </c>
      <c r="FU17" s="99" t="e">
        <f t="shared" ref="FU17:FX17" si="21">IF(FU7="-",NA(),FU7)</f>
        <v>#N/A</v>
      </c>
      <c r="FV17" s="99" t="e">
        <f t="shared" si="21"/>
        <v>#N/A</v>
      </c>
      <c r="FW17" s="99">
        <f t="shared" si="21"/>
        <v>0</v>
      </c>
      <c r="FX17" s="99">
        <f t="shared" si="21"/>
        <v>0</v>
      </c>
      <c r="FY17" s="93"/>
      <c r="FZ17" s="93"/>
      <c r="GA17" s="93"/>
      <c r="GB17" s="93"/>
      <c r="GC17" s="98" t="s">
        <v>174</v>
      </c>
      <c r="GD17" s="99" t="e">
        <f>IF(GD7="-",NA(),GD7)</f>
        <v>#N/A</v>
      </c>
      <c r="GE17" s="99" t="e">
        <f t="shared" ref="GE17:GH17" si="22">IF(GE7="-",NA(),GE7)</f>
        <v>#N/A</v>
      </c>
      <c r="GF17" s="99" t="e">
        <f t="shared" si="22"/>
        <v>#N/A</v>
      </c>
      <c r="GG17" s="99" t="e">
        <f t="shared" si="22"/>
        <v>#N/A</v>
      </c>
      <c r="GH17" s="99" t="e">
        <f t="shared" si="22"/>
        <v>#N/A</v>
      </c>
      <c r="GI17" s="93"/>
      <c r="GJ17" s="93"/>
      <c r="GK17" s="93"/>
      <c r="GL17" s="93"/>
      <c r="GM17" s="98" t="s">
        <v>174</v>
      </c>
      <c r="GN17" s="99" t="e">
        <f>IF(GN7="-",NA(),GN7)</f>
        <v>#N/A</v>
      </c>
      <c r="GO17" s="99" t="e">
        <f t="shared" ref="GO17:GR17" si="23">IF(GO7="-",NA(),GO7)</f>
        <v>#N/A</v>
      </c>
      <c r="GP17" s="99" t="e">
        <f t="shared" si="23"/>
        <v>#N/A</v>
      </c>
      <c r="GQ17" s="99">
        <f t="shared" si="23"/>
        <v>100</v>
      </c>
      <c r="GR17" s="99">
        <f t="shared" si="23"/>
        <v>100</v>
      </c>
      <c r="GS17" s="93"/>
      <c r="GT17" s="93"/>
      <c r="GU17" s="93"/>
      <c r="GV17" s="93"/>
      <c r="GW17" s="93"/>
      <c r="GX17" s="98" t="s">
        <v>175</v>
      </c>
      <c r="GY17" s="99" t="e">
        <f>IF(GY7="-",NA(),GY7)</f>
        <v>#N/A</v>
      </c>
      <c r="GZ17" s="99" t="e">
        <f t="shared" ref="GZ17:HC17" si="24">IF(GZ7="-",NA(),GZ7)</f>
        <v>#N/A</v>
      </c>
      <c r="HA17" s="99" t="e">
        <f t="shared" si="24"/>
        <v>#N/A</v>
      </c>
      <c r="HB17" s="99" t="e">
        <f t="shared" si="24"/>
        <v>#N/A</v>
      </c>
      <c r="HC17" s="99" t="e">
        <f t="shared" si="24"/>
        <v>#N/A</v>
      </c>
      <c r="HD17" s="93"/>
      <c r="HE17" s="93"/>
      <c r="HF17" s="93"/>
      <c r="HG17" s="93"/>
      <c r="HH17" s="98" t="s">
        <v>174</v>
      </c>
      <c r="HI17" s="99" t="e">
        <f>IF(HI7="-",NA(),HI7)</f>
        <v>#N/A</v>
      </c>
      <c r="HJ17" s="99" t="e">
        <f t="shared" ref="HJ17:HM17" si="25">IF(HJ7="-",NA(),HJ7)</f>
        <v>#N/A</v>
      </c>
      <c r="HK17" s="99" t="e">
        <f t="shared" si="25"/>
        <v>#N/A</v>
      </c>
      <c r="HL17" s="99" t="e">
        <f t="shared" si="25"/>
        <v>#N/A</v>
      </c>
      <c r="HM17" s="99" t="e">
        <f t="shared" si="25"/>
        <v>#N/A</v>
      </c>
      <c r="HN17" s="93"/>
      <c r="HO17" s="93"/>
      <c r="HP17" s="93"/>
      <c r="HQ17" s="93"/>
      <c r="HR17" s="98" t="s">
        <v>175</v>
      </c>
      <c r="HS17" s="99" t="e">
        <f>IF(HS7="-",NA(),HS7)</f>
        <v>#N/A</v>
      </c>
      <c r="HT17" s="99" t="e">
        <f t="shared" ref="HT17:HW17" si="26">IF(HT7="-",NA(),HT7)</f>
        <v>#N/A</v>
      </c>
      <c r="HU17" s="99" t="e">
        <f t="shared" si="26"/>
        <v>#N/A</v>
      </c>
      <c r="HV17" s="99" t="e">
        <f t="shared" si="26"/>
        <v>#N/A</v>
      </c>
      <c r="HW17" s="99" t="e">
        <f t="shared" si="26"/>
        <v>#N/A</v>
      </c>
      <c r="HX17" s="93"/>
      <c r="HY17" s="93"/>
      <c r="HZ17" s="93"/>
      <c r="IA17" s="93"/>
      <c r="IB17" s="98" t="s">
        <v>174</v>
      </c>
      <c r="IC17" s="99" t="e">
        <f>IF(IC7="-",NA(),IC7)</f>
        <v>#N/A</v>
      </c>
      <c r="ID17" s="99" t="e">
        <f t="shared" ref="ID17:IG17" si="27">IF(ID7="-",NA(),ID7)</f>
        <v>#N/A</v>
      </c>
      <c r="IE17" s="99" t="e">
        <f t="shared" si="27"/>
        <v>#N/A</v>
      </c>
      <c r="IF17" s="99" t="e">
        <f t="shared" si="27"/>
        <v>#N/A</v>
      </c>
      <c r="IG17" s="99" t="e">
        <f t="shared" si="27"/>
        <v>#N/A</v>
      </c>
      <c r="IH17" s="93"/>
      <c r="II17" s="93"/>
      <c r="IJ17" s="93"/>
      <c r="IK17" s="93"/>
      <c r="IL17" s="98" t="s">
        <v>174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174</v>
      </c>
      <c r="IX17" s="99" t="e">
        <f>IF(IX7="-",NA(),IX7)</f>
        <v>#N/A</v>
      </c>
      <c r="IY17" s="99" t="e">
        <f t="shared" ref="IY17:JB17" si="29">IF(IY7="-",NA(),IY7)</f>
        <v>#N/A</v>
      </c>
      <c r="IZ17" s="99" t="e">
        <f t="shared" si="29"/>
        <v>#N/A</v>
      </c>
      <c r="JA17" s="99" t="e">
        <f t="shared" si="29"/>
        <v>#N/A</v>
      </c>
      <c r="JB17" s="99" t="e">
        <f t="shared" si="29"/>
        <v>#N/A</v>
      </c>
      <c r="JC17" s="93"/>
      <c r="JD17" s="93"/>
      <c r="JE17" s="93"/>
      <c r="JF17" s="93"/>
      <c r="JG17" s="98" t="s">
        <v>175</v>
      </c>
      <c r="JH17" s="99" t="e">
        <f>IF(JH7="-",NA(),JH7)</f>
        <v>#N/A</v>
      </c>
      <c r="JI17" s="99" t="e">
        <f t="shared" ref="JI17:JL17" si="30">IF(JI7="-",NA(),JI7)</f>
        <v>#N/A</v>
      </c>
      <c r="JJ17" s="99" t="e">
        <f t="shared" si="30"/>
        <v>#N/A</v>
      </c>
      <c r="JK17" s="99" t="e">
        <f t="shared" si="30"/>
        <v>#N/A</v>
      </c>
      <c r="JL17" s="99" t="e">
        <f t="shared" si="30"/>
        <v>#N/A</v>
      </c>
      <c r="JM17" s="93"/>
      <c r="JN17" s="93"/>
      <c r="JO17" s="93"/>
      <c r="JP17" s="93"/>
      <c r="JQ17" s="98" t="s">
        <v>174</v>
      </c>
      <c r="JR17" s="99" t="e">
        <f>IF(JR7="-",NA(),JR7)</f>
        <v>#N/A</v>
      </c>
      <c r="JS17" s="99" t="e">
        <f t="shared" ref="JS17:JV17" si="31">IF(JS7="-",NA(),JS7)</f>
        <v>#N/A</v>
      </c>
      <c r="JT17" s="99" t="e">
        <f t="shared" si="31"/>
        <v>#N/A</v>
      </c>
      <c r="JU17" s="99" t="e">
        <f t="shared" si="31"/>
        <v>#N/A</v>
      </c>
      <c r="JV17" s="99" t="e">
        <f t="shared" si="31"/>
        <v>#N/A</v>
      </c>
      <c r="JW17" s="93"/>
      <c r="JX17" s="93"/>
      <c r="JY17" s="93"/>
      <c r="JZ17" s="93"/>
      <c r="KA17" s="98" t="s">
        <v>173</v>
      </c>
      <c r="KB17" s="99" t="e">
        <f>IF(KB7="-",NA(),KB7)</f>
        <v>#N/A</v>
      </c>
      <c r="KC17" s="99" t="e">
        <f t="shared" ref="KC17:KF17" si="32">IF(KC7="-",NA(),KC7)</f>
        <v>#N/A</v>
      </c>
      <c r="KD17" s="99" t="e">
        <f t="shared" si="32"/>
        <v>#N/A</v>
      </c>
      <c r="KE17" s="99" t="e">
        <f t="shared" si="32"/>
        <v>#N/A</v>
      </c>
      <c r="KF17" s="99" t="e">
        <f t="shared" si="32"/>
        <v>#N/A</v>
      </c>
      <c r="KG17" s="93"/>
      <c r="KH17" s="93"/>
      <c r="KI17" s="93"/>
      <c r="KJ17" s="93"/>
      <c r="KK17" s="98" t="s">
        <v>174</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174</v>
      </c>
      <c r="KW17" s="99">
        <f>IF(KW7="-",NA(),KW7)</f>
        <v>16.2</v>
      </c>
      <c r="KX17" s="99">
        <f t="shared" ref="KX17:LA17" si="34">IF(KX7="-",NA(),KX7)</f>
        <v>15.8</v>
      </c>
      <c r="KY17" s="99">
        <f t="shared" si="34"/>
        <v>15.5</v>
      </c>
      <c r="KZ17" s="99">
        <f t="shared" si="34"/>
        <v>14.9</v>
      </c>
      <c r="LA17" s="99">
        <f t="shared" si="34"/>
        <v>16</v>
      </c>
      <c r="LB17" s="93"/>
      <c r="LC17" s="93"/>
      <c r="LD17" s="93"/>
      <c r="LE17" s="93"/>
      <c r="LF17" s="98" t="s">
        <v>174</v>
      </c>
      <c r="LG17" s="99">
        <f>IF(LG7="-",NA(),LG7)</f>
        <v>0</v>
      </c>
      <c r="LH17" s="99">
        <f t="shared" ref="LH17:LK17" si="35">IF(LH7="-",NA(),LH7)</f>
        <v>0.2</v>
      </c>
      <c r="LI17" s="99">
        <f t="shared" si="35"/>
        <v>2</v>
      </c>
      <c r="LJ17" s="99">
        <f t="shared" si="35"/>
        <v>0.5</v>
      </c>
      <c r="LK17" s="99">
        <f t="shared" si="35"/>
        <v>1.2</v>
      </c>
      <c r="LL17" s="93"/>
      <c r="LM17" s="93"/>
      <c r="LN17" s="93"/>
      <c r="LO17" s="93"/>
      <c r="LP17" s="98" t="s">
        <v>173</v>
      </c>
      <c r="LQ17" s="99">
        <f>IF(LQ7="-",NA(),LQ7)</f>
        <v>0</v>
      </c>
      <c r="LR17" s="99">
        <f t="shared" ref="LR17:LU17" si="36">IF(LR7="-",NA(),LR7)</f>
        <v>0</v>
      </c>
      <c r="LS17" s="99">
        <f t="shared" si="36"/>
        <v>0</v>
      </c>
      <c r="LT17" s="99">
        <f t="shared" si="36"/>
        <v>0</v>
      </c>
      <c r="LU17" s="99">
        <f t="shared" si="36"/>
        <v>0</v>
      </c>
      <c r="LV17" s="93"/>
      <c r="LW17" s="93"/>
      <c r="LX17" s="93"/>
      <c r="LY17" s="93"/>
      <c r="LZ17" s="98" t="s">
        <v>174</v>
      </c>
      <c r="MA17" s="99" t="e">
        <f>IF(MA7="-",NA(),MA7)</f>
        <v>#N/A</v>
      </c>
      <c r="MB17" s="99" t="e">
        <f t="shared" ref="MB17:ME17" si="37">IF(MB7="-",NA(),MB7)</f>
        <v>#N/A</v>
      </c>
      <c r="MC17" s="99" t="e">
        <f t="shared" si="37"/>
        <v>#N/A</v>
      </c>
      <c r="MD17" s="99" t="e">
        <f t="shared" si="37"/>
        <v>#N/A</v>
      </c>
      <c r="ME17" s="99" t="e">
        <f t="shared" si="37"/>
        <v>#N/A</v>
      </c>
      <c r="MF17" s="93"/>
      <c r="MG17" s="93"/>
      <c r="MH17" s="93"/>
      <c r="MI17" s="93"/>
      <c r="MJ17" s="98" t="s">
        <v>173</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176</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177</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177</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177</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178</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179</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177</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177</v>
      </c>
      <c r="DK18" s="99">
        <f>IF(DP7="-",NA(),DP7)</f>
        <v>5.3</v>
      </c>
      <c r="DL18" s="99">
        <f t="shared" ref="DL18:DO18" si="45">IF(DQ7="-",NA(),DQ7)</f>
        <v>7.3</v>
      </c>
      <c r="DM18" s="99">
        <f t="shared" si="45"/>
        <v>5.4</v>
      </c>
      <c r="DN18" s="99">
        <f t="shared" si="45"/>
        <v>6.4</v>
      </c>
      <c r="DO18" s="99">
        <f t="shared" si="45"/>
        <v>5</v>
      </c>
      <c r="DP18" s="93"/>
      <c r="DQ18" s="93"/>
      <c r="DR18" s="93"/>
      <c r="DS18" s="93"/>
      <c r="DT18" s="98" t="s">
        <v>177</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178</v>
      </c>
      <c r="EE18" s="99" t="e">
        <f>IF(EJ7="-",NA(),EJ7)</f>
        <v>#N/A</v>
      </c>
      <c r="EF18" s="99" t="e">
        <f t="shared" ref="EF18:EI18" si="47">IF(EK7="-",NA(),EK7)</f>
        <v>#N/A</v>
      </c>
      <c r="EG18" s="99" t="e">
        <f t="shared" si="47"/>
        <v>#N/A</v>
      </c>
      <c r="EH18" s="99" t="e">
        <f t="shared" si="47"/>
        <v>#N/A</v>
      </c>
      <c r="EI18" s="99" t="e">
        <f t="shared" si="47"/>
        <v>#N/A</v>
      </c>
      <c r="EJ18" s="93"/>
      <c r="EK18" s="93"/>
      <c r="EL18" s="93"/>
      <c r="EM18" s="93"/>
      <c r="EN18" s="98" t="s">
        <v>177</v>
      </c>
      <c r="EO18" s="99">
        <f>IF(ET7="-",NA(),ET7)</f>
        <v>86.6</v>
      </c>
      <c r="EP18" s="99">
        <f t="shared" ref="EP18:ES18" si="48">IF(EU7="-",NA(),EU7)</f>
        <v>83.4</v>
      </c>
      <c r="EQ18" s="99">
        <f t="shared" si="48"/>
        <v>82.5</v>
      </c>
      <c r="ER18" s="99">
        <f t="shared" si="48"/>
        <v>83.2</v>
      </c>
      <c r="ES18" s="99">
        <f t="shared" si="48"/>
        <v>87.9</v>
      </c>
      <c r="ET18" s="93"/>
      <c r="EU18" s="93"/>
      <c r="EV18" s="93"/>
      <c r="EW18" s="93"/>
      <c r="EX18" s="93"/>
      <c r="EY18" s="98" t="s">
        <v>178</v>
      </c>
      <c r="EZ18" s="99">
        <f>IF(OR(NOT($EZ$8),FE7="-"),NA(),FE7)</f>
        <v>57.7</v>
      </c>
      <c r="FA18" s="99">
        <f>IF(OR(NOT($EZ$8),FF7="-"),NA(),FF7)</f>
        <v>57.6</v>
      </c>
      <c r="FB18" s="99">
        <f>IF(OR(NOT($EZ$8),FG7="-"),NA(),FG7)</f>
        <v>60.4</v>
      </c>
      <c r="FC18" s="99">
        <f>IF(OR(NOT($EZ$8),FH7="-"),NA(),FH7)</f>
        <v>54.1</v>
      </c>
      <c r="FD18" s="99">
        <f>IF(OR(NOT($EZ$8),FI7="-"),NA(),FI7)</f>
        <v>58.1</v>
      </c>
      <c r="FE18" s="93"/>
      <c r="FF18" s="93"/>
      <c r="FG18" s="93"/>
      <c r="FH18" s="93"/>
      <c r="FI18" s="98" t="s">
        <v>178</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177</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177</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178</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178</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177</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177</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177</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178</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177</v>
      </c>
      <c r="KW18" s="99">
        <f>IF(OR(NOT($KW$8),LB7="-"),NA(),LB7)</f>
        <v>14.9</v>
      </c>
      <c r="KX18" s="99">
        <f>IF(OR(NOT($KW$8),LC7="-"),NA(),LC7)</f>
        <v>15.3</v>
      </c>
      <c r="KY18" s="99">
        <f>IF(OR(NOT($KW$8),LD7="-"),NA(),LD7)</f>
        <v>14.9</v>
      </c>
      <c r="KZ18" s="99">
        <f>IF(OR(NOT($KW$8),LE7="-"),NA(),LE7)</f>
        <v>14.9</v>
      </c>
      <c r="LA18" s="99">
        <f>IF(OR(NOT($KW$8),LF7="-"),NA(),LF7)</f>
        <v>14.3</v>
      </c>
      <c r="LB18" s="93"/>
      <c r="LC18" s="93"/>
      <c r="LD18" s="93"/>
      <c r="LE18" s="93"/>
      <c r="LF18" s="98" t="s">
        <v>177</v>
      </c>
      <c r="LG18" s="99">
        <f>IF(OR(NOT($LG$8),LL7="-"),NA(),LL7)</f>
        <v>0.3</v>
      </c>
      <c r="LH18" s="99">
        <f>IF(OR(NOT($LG$8),LM7="-"),NA(),LM7)</f>
        <v>0.7</v>
      </c>
      <c r="LI18" s="99">
        <f>IF(OR(NOT($LG$8),LN7="-"),NA(),LN7)</f>
        <v>0.4</v>
      </c>
      <c r="LJ18" s="99">
        <f>IF(OR(NOT($LG$8),LO7="-"),NA(),LO7)</f>
        <v>1.8</v>
      </c>
      <c r="LK18" s="99">
        <f>IF(OR(NOT($LG$8),LP7="-"),NA(),LP7)</f>
        <v>1.8</v>
      </c>
      <c r="LL18" s="93"/>
      <c r="LM18" s="93"/>
      <c r="LN18" s="93"/>
      <c r="LO18" s="93"/>
      <c r="LP18" s="98" t="s">
        <v>178</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178</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160</v>
      </c>
      <c r="AY19" s="99">
        <f>$BI$7</f>
        <v>100</v>
      </c>
      <c r="AZ19" s="99">
        <f t="shared" ref="AZ19:BC19" si="49">$BI$7</f>
        <v>100</v>
      </c>
      <c r="BA19" s="99">
        <f t="shared" si="49"/>
        <v>100</v>
      </c>
      <c r="BB19" s="99">
        <f t="shared" si="49"/>
        <v>100</v>
      </c>
      <c r="BC19" s="99">
        <f t="shared" si="49"/>
        <v>100</v>
      </c>
      <c r="BD19" s="93"/>
      <c r="BE19" s="93"/>
      <c r="BF19" s="93"/>
      <c r="BG19" s="93"/>
      <c r="BH19" s="93"/>
      <c r="BI19" s="101" t="s">
        <v>160</v>
      </c>
      <c r="BJ19" s="99">
        <f>$BT$7</f>
        <v>100</v>
      </c>
      <c r="BK19" s="99">
        <f>$BT$7</f>
        <v>100</v>
      </c>
      <c r="BL19" s="99">
        <f>$BT$7</f>
        <v>100</v>
      </c>
      <c r="BM19" s="99">
        <f>$BT$7</f>
        <v>100</v>
      </c>
      <c r="BN19" s="99">
        <f>$BT$7</f>
        <v>100</v>
      </c>
      <c r="BO19" s="93"/>
      <c r="BP19" s="93"/>
      <c r="BQ19" s="93"/>
      <c r="BR19" s="93"/>
      <c r="BS19" s="93"/>
      <c r="BT19" s="101" t="s">
        <v>160</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181</v>
      </c>
      <c r="C20" s="202"/>
      <c r="D20" s="93"/>
    </row>
    <row r="21" spans="1:374" x14ac:dyDescent="0.2">
      <c r="A21" s="90">
        <f t="shared" si="7"/>
        <v>7</v>
      </c>
      <c r="B21" s="202" t="s">
        <v>182</v>
      </c>
      <c r="C21" s="202"/>
      <c r="D21" s="93"/>
    </row>
    <row r="22" spans="1:374" x14ac:dyDescent="0.2">
      <c r="A22" s="90">
        <f t="shared" si="7"/>
        <v>8</v>
      </c>
      <c r="B22" s="202" t="s">
        <v>183</v>
      </c>
      <c r="C22" s="202"/>
      <c r="D22" s="93"/>
      <c r="E22" s="203" t="s">
        <v>184</v>
      </c>
      <c r="F22" s="204"/>
      <c r="G22" s="204"/>
      <c r="H22" s="204"/>
      <c r="I22" s="205"/>
    </row>
    <row r="23" spans="1:374" x14ac:dyDescent="0.2">
      <c r="A23" s="90">
        <f t="shared" si="7"/>
        <v>9</v>
      </c>
      <c r="B23" s="202" t="s">
        <v>185</v>
      </c>
      <c r="C23" s="202"/>
      <c r="D23" s="93"/>
      <c r="E23" s="206"/>
      <c r="F23" s="207"/>
      <c r="G23" s="207"/>
      <c r="H23" s="207"/>
      <c r="I23" s="208"/>
    </row>
    <row r="24" spans="1:374" x14ac:dyDescent="0.2">
      <c r="A24" s="90">
        <f t="shared" si="7"/>
        <v>10</v>
      </c>
      <c r="B24" s="202" t="s">
        <v>186</v>
      </c>
      <c r="C24" s="202"/>
      <c r="D24" s="93"/>
      <c r="E24" s="206"/>
      <c r="F24" s="207"/>
      <c r="G24" s="207"/>
      <c r="H24" s="207"/>
      <c r="I24" s="208"/>
    </row>
    <row r="25" spans="1:374" x14ac:dyDescent="0.2">
      <c r="A25" s="90">
        <f t="shared" si="7"/>
        <v>11</v>
      </c>
      <c r="B25" s="202" t="s">
        <v>187</v>
      </c>
      <c r="C25" s="202"/>
      <c r="D25" s="93"/>
      <c r="E25" s="206"/>
      <c r="F25" s="207"/>
      <c r="G25" s="207"/>
      <c r="H25" s="207"/>
      <c r="I25" s="208"/>
    </row>
    <row r="26" spans="1:374" x14ac:dyDescent="0.2">
      <c r="A26" s="90">
        <f t="shared" si="7"/>
        <v>12</v>
      </c>
      <c r="B26" s="202" t="s">
        <v>188</v>
      </c>
      <c r="C26" s="202"/>
      <c r="D26" s="93"/>
      <c r="E26" s="206"/>
      <c r="F26" s="207"/>
      <c r="G26" s="207"/>
      <c r="H26" s="207"/>
      <c r="I26" s="208"/>
    </row>
    <row r="27" spans="1:374" x14ac:dyDescent="0.2">
      <c r="A27" s="90">
        <f t="shared" si="7"/>
        <v>13</v>
      </c>
      <c r="B27" s="202" t="s">
        <v>189</v>
      </c>
      <c r="C27" s="202"/>
      <c r="D27" s="93"/>
      <c r="E27" s="206"/>
      <c r="F27" s="207"/>
      <c r="G27" s="207"/>
      <c r="H27" s="207"/>
      <c r="I27" s="208"/>
    </row>
    <row r="28" spans="1:374" x14ac:dyDescent="0.2">
      <c r="A28" s="90">
        <f t="shared" si="7"/>
        <v>14</v>
      </c>
      <c r="B28" s="202" t="s">
        <v>190</v>
      </c>
      <c r="C28" s="202"/>
      <c r="D28" s="93"/>
      <c r="E28" s="206"/>
      <c r="F28" s="207"/>
      <c r="G28" s="207"/>
      <c r="H28" s="207"/>
      <c r="I28" s="208"/>
    </row>
    <row r="29" spans="1:374" x14ac:dyDescent="0.2">
      <c r="A29" s="90">
        <f t="shared" si="7"/>
        <v>15</v>
      </c>
      <c r="B29" s="202" t="s">
        <v>191</v>
      </c>
      <c r="C29" s="202"/>
      <c r="D29" s="93"/>
      <c r="E29" s="206"/>
      <c r="F29" s="207"/>
      <c r="G29" s="207"/>
      <c r="H29" s="207"/>
      <c r="I29" s="208"/>
    </row>
    <row r="30" spans="1:374" x14ac:dyDescent="0.2">
      <c r="A30" s="90">
        <f t="shared" si="7"/>
        <v>16</v>
      </c>
      <c r="B30" s="202" t="s">
        <v>192</v>
      </c>
      <c r="C30" s="202"/>
      <c r="D30" s="93"/>
      <c r="E30" s="206"/>
      <c r="F30" s="207"/>
      <c r="G30" s="207"/>
      <c r="H30" s="207"/>
      <c r="I30" s="208"/>
    </row>
    <row r="31" spans="1:374" x14ac:dyDescent="0.2">
      <c r="A31" s="90"/>
      <c r="B31" s="202"/>
      <c r="C31" s="202"/>
      <c r="D31" s="93"/>
      <c r="E31" s="206"/>
      <c r="F31" s="207"/>
      <c r="G31" s="207"/>
      <c r="H31" s="207"/>
      <c r="I31" s="208"/>
    </row>
    <row r="32" spans="1:374" x14ac:dyDescent="0.2">
      <c r="A32" s="90"/>
      <c r="B32" s="202"/>
      <c r="C32" s="202"/>
      <c r="D32" s="93"/>
      <c r="E32" s="206"/>
      <c r="F32" s="207"/>
      <c r="G32" s="207"/>
      <c r="H32" s="207"/>
      <c r="I32" s="208"/>
    </row>
    <row r="33" spans="1:9" x14ac:dyDescent="0.2">
      <c r="A33" s="90"/>
      <c r="B33" s="202"/>
      <c r="C33" s="202"/>
      <c r="D33" s="93"/>
      <c r="E33" s="206"/>
      <c r="F33" s="207"/>
      <c r="G33" s="207"/>
      <c r="H33" s="207"/>
      <c r="I33" s="208"/>
    </row>
    <row r="34" spans="1:9" x14ac:dyDescent="0.2">
      <c r="A34" s="90"/>
      <c r="B34" s="202"/>
      <c r="C34" s="202"/>
      <c r="D34" s="93"/>
      <c r="E34" s="206"/>
      <c r="F34" s="207"/>
      <c r="G34" s="207"/>
      <c r="H34" s="207"/>
      <c r="I34" s="208"/>
    </row>
    <row r="35" spans="1:9" ht="25.5" customHeight="1" x14ac:dyDescent="0.2">
      <c r="E35" s="209"/>
      <c r="F35" s="210"/>
      <c r="G35" s="210"/>
      <c r="H35" s="210"/>
      <c r="I35" s="211"/>
    </row>
    <row r="36" spans="1:9" x14ac:dyDescent="0.2">
      <c r="A36" t="s">
        <v>193</v>
      </c>
      <c r="B36" t="s">
        <v>194</v>
      </c>
    </row>
    <row r="37" spans="1:9" x14ac:dyDescent="0.2">
      <c r="A37" t="s">
        <v>195</v>
      </c>
      <c r="B37" t="s">
        <v>196</v>
      </c>
    </row>
    <row r="38" spans="1:9" x14ac:dyDescent="0.2">
      <c r="A38" t="s">
        <v>197</v>
      </c>
      <c r="B38" t="s">
        <v>198</v>
      </c>
    </row>
    <row r="39" spans="1:9" x14ac:dyDescent="0.2">
      <c r="A39" t="s">
        <v>199</v>
      </c>
      <c r="B39" t="s">
        <v>200</v>
      </c>
    </row>
    <row r="40" spans="1:9" x14ac:dyDescent="0.2">
      <c r="A40" t="s">
        <v>201</v>
      </c>
      <c r="B40" t="s">
        <v>202</v>
      </c>
    </row>
    <row r="41" spans="1:9" x14ac:dyDescent="0.2">
      <c r="A41" t="s">
        <v>203</v>
      </c>
      <c r="B41" t="s">
        <v>204</v>
      </c>
    </row>
    <row r="42" spans="1:9" x14ac:dyDescent="0.2">
      <c r="A42" t="s">
        <v>205</v>
      </c>
      <c r="B42" t="s">
        <v>206</v>
      </c>
    </row>
    <row r="43" spans="1:9" x14ac:dyDescent="0.2">
      <c r="A43" t="s">
        <v>207</v>
      </c>
      <c r="B43" t="s">
        <v>208</v>
      </c>
    </row>
    <row r="44" spans="1:9" x14ac:dyDescent="0.2">
      <c r="A44" t="s">
        <v>209</v>
      </c>
      <c r="B44" t="s">
        <v>210</v>
      </c>
    </row>
    <row r="45" spans="1:9" x14ac:dyDescent="0.2">
      <c r="A45" t="s">
        <v>211</v>
      </c>
      <c r="B45" t="s">
        <v>212</v>
      </c>
    </row>
    <row r="46" spans="1:9" x14ac:dyDescent="0.2">
      <c r="A46" t="s">
        <v>213</v>
      </c>
      <c r="B46" t="s">
        <v>214</v>
      </c>
    </row>
    <row r="47" spans="1:9" x14ac:dyDescent="0.2">
      <c r="A47" t="s">
        <v>215</v>
      </c>
      <c r="B47" t="s">
        <v>216</v>
      </c>
    </row>
    <row r="48" spans="1:9" x14ac:dyDescent="0.2">
      <c r="A48" t="s">
        <v>217</v>
      </c>
      <c r="B48" t="s">
        <v>218</v>
      </c>
    </row>
    <row r="49" spans="1:2" x14ac:dyDescent="0.2">
      <c r="A49" t="s">
        <v>219</v>
      </c>
      <c r="B49" t="s">
        <v>220</v>
      </c>
    </row>
    <row r="50" spans="1:2" x14ac:dyDescent="0.2">
      <c r="A50" t="s">
        <v>221</v>
      </c>
      <c r="B50" t="s">
        <v>222</v>
      </c>
    </row>
    <row r="51" spans="1:2" x14ac:dyDescent="0.2">
      <c r="A51" t="s">
        <v>223</v>
      </c>
      <c r="B51" t="s">
        <v>224</v>
      </c>
    </row>
    <row r="52" spans="1:2" x14ac:dyDescent="0.2">
      <c r="A52" t="s">
        <v>225</v>
      </c>
      <c r="B52" t="s">
        <v>226</v>
      </c>
    </row>
    <row r="53" spans="1:2" x14ac:dyDescent="0.2">
      <c r="A53" t="s">
        <v>227</v>
      </c>
      <c r="B53" t="s">
        <v>228</v>
      </c>
    </row>
    <row r="54" spans="1:2" x14ac:dyDescent="0.2">
      <c r="A54" t="s">
        <v>229</v>
      </c>
      <c r="B54" t="s">
        <v>230</v>
      </c>
    </row>
    <row r="55" spans="1:2" x14ac:dyDescent="0.2">
      <c r="A55" t="s">
        <v>231</v>
      </c>
      <c r="B55" t="s">
        <v>232</v>
      </c>
    </row>
    <row r="56" spans="1:2" x14ac:dyDescent="0.2">
      <c r="A56" t="s">
        <v>233</v>
      </c>
      <c r="B56" t="s">
        <v>234</v>
      </c>
    </row>
    <row r="57" spans="1:2" x14ac:dyDescent="0.2">
      <c r="A57" t="s">
        <v>235</v>
      </c>
      <c r="B57" t="s">
        <v>236</v>
      </c>
    </row>
    <row r="58" spans="1:2" x14ac:dyDescent="0.2">
      <c r="A58" t="s">
        <v>237</v>
      </c>
      <c r="B58" t="s">
        <v>238</v>
      </c>
    </row>
    <row r="59" spans="1:2" x14ac:dyDescent="0.2">
      <c r="A59" t="s">
        <v>239</v>
      </c>
      <c r="B59" t="s">
        <v>240</v>
      </c>
    </row>
    <row r="60" spans="1:2" x14ac:dyDescent="0.2">
      <c r="A60" t="s">
        <v>241</v>
      </c>
      <c r="B60" t="s">
        <v>242</v>
      </c>
    </row>
    <row r="61" spans="1:2" x14ac:dyDescent="0.2">
      <c r="A61" t="s">
        <v>243</v>
      </c>
      <c r="B61" t="s">
        <v>244</v>
      </c>
    </row>
    <row r="62" spans="1:2" x14ac:dyDescent="0.2">
      <c r="A62" t="s">
        <v>245</v>
      </c>
      <c r="B62" t="s">
        <v>246</v>
      </c>
    </row>
    <row r="63" spans="1:2" x14ac:dyDescent="0.2">
      <c r="A63" t="s">
        <v>247</v>
      </c>
      <c r="B63" t="s">
        <v>248</v>
      </c>
    </row>
    <row r="64" spans="1:2" x14ac:dyDescent="0.2">
      <c r="A64" t="s">
        <v>249</v>
      </c>
      <c r="B64" t="s">
        <v>250</v>
      </c>
    </row>
    <row r="65" spans="1:2" x14ac:dyDescent="0.2">
      <c r="A65" t="s">
        <v>251</v>
      </c>
      <c r="B65" t="s">
        <v>252</v>
      </c>
    </row>
    <row r="66" spans="1:2" x14ac:dyDescent="0.2">
      <c r="A66" t="s">
        <v>253</v>
      </c>
      <c r="B66" t="s">
        <v>254</v>
      </c>
    </row>
    <row r="67" spans="1:2" x14ac:dyDescent="0.2">
      <c r="A67" t="s">
        <v>255</v>
      </c>
      <c r="B67" t="s">
        <v>254</v>
      </c>
    </row>
    <row r="68" spans="1:2" x14ac:dyDescent="0.2">
      <c r="A68" t="s">
        <v>256</v>
      </c>
      <c r="B68" t="s">
        <v>254</v>
      </c>
    </row>
    <row r="69" spans="1:2" x14ac:dyDescent="0.2">
      <c r="A69" t="s">
        <v>257</v>
      </c>
      <c r="B69" t="s">
        <v>254</v>
      </c>
    </row>
    <row r="70" spans="1:2" x14ac:dyDescent="0.2">
      <c r="A70" t="s">
        <v>258</v>
      </c>
      <c r="B70" t="s">
        <v>254</v>
      </c>
    </row>
    <row r="71" spans="1:2" x14ac:dyDescent="0.2">
      <c r="A71" t="s">
        <v>259</v>
      </c>
      <c r="B71" t="s">
        <v>254</v>
      </c>
    </row>
    <row r="72" spans="1:2" x14ac:dyDescent="0.2">
      <c r="A72" t="s">
        <v>260</v>
      </c>
      <c r="B72" t="s">
        <v>254</v>
      </c>
    </row>
    <row r="73" spans="1:2" x14ac:dyDescent="0.2">
      <c r="A73" t="s">
        <v>261</v>
      </c>
      <c r="B73" t="s">
        <v>254</v>
      </c>
    </row>
    <row r="74" spans="1:2" x14ac:dyDescent="0.2">
      <c r="A74" t="s">
        <v>262</v>
      </c>
      <c r="B74" t="s">
        <v>254</v>
      </c>
    </row>
    <row r="75" spans="1:2" x14ac:dyDescent="0.2">
      <c r="A75" t="s">
        <v>263</v>
      </c>
      <c r="B75" t="s">
        <v>254</v>
      </c>
    </row>
    <row r="76" spans="1:2" x14ac:dyDescent="0.2">
      <c r="A76" t="s">
        <v>264</v>
      </c>
      <c r="B76" t="s">
        <v>254</v>
      </c>
    </row>
    <row r="77" spans="1:2" x14ac:dyDescent="0.2">
      <c r="A77" t="s">
        <v>265</v>
      </c>
      <c r="B77" t="s">
        <v>254</v>
      </c>
    </row>
    <row r="78" spans="1:2" x14ac:dyDescent="0.2">
      <c r="A78" t="s">
        <v>266</v>
      </c>
      <c r="B78" t="s">
        <v>254</v>
      </c>
    </row>
    <row r="79" spans="1:2" x14ac:dyDescent="0.2">
      <c r="A79" t="s">
        <v>267</v>
      </c>
      <c r="B79" t="s">
        <v>254</v>
      </c>
    </row>
    <row r="80" spans="1:2" x14ac:dyDescent="0.2">
      <c r="A80" t="s">
        <v>268</v>
      </c>
      <c r="B80" t="s">
        <v>254</v>
      </c>
    </row>
    <row r="81" spans="1:2" x14ac:dyDescent="0.2">
      <c r="A81" t="s">
        <v>269</v>
      </c>
      <c r="B81" t="s">
        <v>254</v>
      </c>
    </row>
    <row r="82" spans="1:2" x14ac:dyDescent="0.2">
      <c r="A82" t="s">
        <v>270</v>
      </c>
      <c r="B82" t="s">
        <v>254</v>
      </c>
    </row>
    <row r="83" spans="1:2" x14ac:dyDescent="0.2">
      <c r="A83" t="s">
        <v>271</v>
      </c>
      <c r="B83" t="s">
        <v>254</v>
      </c>
    </row>
    <row r="84" spans="1:2" x14ac:dyDescent="0.2">
      <c r="A84" t="s">
        <v>272</v>
      </c>
      <c r="B84" t="s">
        <v>254</v>
      </c>
    </row>
    <row r="85" spans="1:2" x14ac:dyDescent="0.2">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2023-02-08T05:58:28Z</cp:lastPrinted>
  <dcterms:created xsi:type="dcterms:W3CDTF">2022-12-01T02:12:53Z</dcterms:created>
  <dcterms:modified xsi:type="dcterms:W3CDTF">2023-02-08T10:50:01Z</dcterms:modified>
  <cp:category/>
</cp:coreProperties>
</file>