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4（3年度決算）\03.北杜市→市町村課\"/>
    </mc:Choice>
  </mc:AlternateContent>
  <xr:revisionPtr revIDLastSave="0" documentId="13_ncr:1_{4D9289C1-6991-4F91-BF81-955FFF08B9AA}" xr6:coauthVersionLast="36" xr6:coauthVersionMax="36" xr10:uidLastSave="{00000000-0000-0000-0000-000000000000}"/>
  <workbookProtection workbookAlgorithmName="SHA-512" workbookHashValue="4pE+W8sqM+26n+3xFc2KxJL59GBdSga3B0jAUd0r/IIJSgeJ2SkXiRIyGoY+ub290W4siCy7fVqJLDj072+MzQ==" workbookSaltValue="TnBgcrG113xLWtNk5EcxV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F85" i="4"/>
  <c r="E85" i="4"/>
  <c r="BB10" i="4"/>
  <c r="AT10" i="4"/>
  <c r="AL10" i="4"/>
  <c r="W10" i="4"/>
  <c r="P10" i="4"/>
  <c r="I10" i="4"/>
  <c r="B10" i="4"/>
  <c r="BB8" i="4"/>
  <c r="AT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<sst xmlns="http://schemas.openxmlformats.org/spreadsheetml/2006/main" count="294" uniqueCount="114">
  <si>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</si>
  <si>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</si>
  <si>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</si>
  <si>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</si>
  <si>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</si>
  <si>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</si>
  <si>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</si>
  <si>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</si>
  <si>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</si>
  <si>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</si>
  <si>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</si>
  <si>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</si>
  <si>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</si>
  <si>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</si>
  <si>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</si>
  <si>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</si>
  <si>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</si>
  <si>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</si>
  <si>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</si>
  <si>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</si>
  <si>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</si>
  <si>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</si>
  <si>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</si>
  <si>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</si>
  <si>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</si>
  <si>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</si>
  <si>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</si>
  <si>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</si>
  <si>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</si>
  <si>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</si>
  <si>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</si>
  <si>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</si>
  <si>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</si>
  <si>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</si>
  <si>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</si>
  <si>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</si>
  <si>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</si>
  <si>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</si>
  <si>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</si>
  <si>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</si>
  <si>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</si>
  <si>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</si>
  <si>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</si>
  <si>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</si>
  <si>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</si>
  <si>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</si>
  <si>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</si>
  <si>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</si>
  <si>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</si>
  <si>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</si>
  <si>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</si>
  <si>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</si>
  <si>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</si>
  <si>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</si>
  <si>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</si>
  <si>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</si>
  <si>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</si>
  <si>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</si>
  <si>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</si>
  <si>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</si>
  <si>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</si>
  <si>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</si>
  <si>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</si>
  <si>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</si>
  <si>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</si>
  <si>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</si>
  <si>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</si>
  <si>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</si>
  <si>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</si>
  <si>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</si>
  <si>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</si>
  <si>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</si>
  <si>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</si>
  <si>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</si>
  <si>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</si>
  <si>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</si>
  <si>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</si>
  <si>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</si>
  <si>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</si>
  <si>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</si>
  <si>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</si>
  <si>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</si>
  <si>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</si>
  <si>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</si>
  <si>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</si>
  <si>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</si>
  <si>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</si>
  <si>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</si>
  <si>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</si>
  <si>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</si>
  <si>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</si>
  <si>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</si>
  <si>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</si>
  <si>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</si>
  <si>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</si>
  <si>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</si>
  <si>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</si>
  <si>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</si>
  <si>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</si>
  <si>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</si>
  <si>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</si>
  <si>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</si>
  <si>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</si>
  <si>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</si>
  <si>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</si>
  <si>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</si>
  <si>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</si>
  <si>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</si>
  <si>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</si>
  <si>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</si>
  <si>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</si>
  <si>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水道事業は令和2年4月より地方公営企業会計へ移行した。平成29年度から組織編制や公金徴収業務の民間委託を行い経営の健全化に努めたが、人口減少や節水意識の向上により、有収水量の大幅な増加が見込めないため、経営状況は一層厳しさを増すことが予想される。
　今後は、アセットマネジメントに取り組むなど、より一層財政収支の適正を図り経営の健全化を図ることが求められる。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</si>
  <si>
    <t>　老朽化の状況を見ると、有形固定資産減価償却率及び管路経年化率が類似団体平均よりも高く、資産の老朽化が進んでいることがわかる。また、管路更新率が類似団体平均よりも低く、老朽化に対する再投資が進まず、資産の経年劣化が進行している状況であり、経常収支比率の向上を目指し、適正利益を施設更新に還元することで、施設の健全性を維持向上させる必要がある。</t>
    <phoneticPr fontId="4"/>
  </si>
  <si>
    <t>　健全経営の水準とされる経常収支比率は、100％を上回っているが、一般会計繰入金で均衡を保っており、欠損金が生じないように調整されている状況にある。料金水準の妥当性を示す料金回収率は76.69％と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迎えており、流動負債は減少していく傾向である。
　企業債残高対給水収益化率は類似団体平均より非常に高い水準である。現在企業債残高は減少傾向であるが、今後は老朽管等の更新工事を実施することで企業債残高が増加することが予想されるため、その水準に注視する必要がある。
　有収率が類似団体平均よりも低く、漏水調査を適切に実施することでより収益性を高められる可能性があり、適切な配水量を把握することにより、施設の統廃合・ダウンサイジング等を実施し施設利用率の向上を図る必要がある。</t>
    <rPh sb="12" eb="18">
      <t>ケイジョウシュウシヒリツ</t>
    </rPh>
    <rPh sb="194" eb="196">
      <t>サイム</t>
    </rPh>
    <rPh sb="197" eb="198">
      <t>タイ</t>
    </rPh>
    <rPh sb="200" eb="202">
      <t>シハラ</t>
    </rPh>
    <rPh sb="203" eb="205">
      <t>ノウリョク</t>
    </rPh>
    <rPh sb="206" eb="207">
      <t>ヒク</t>
    </rPh>
    <rPh sb="209" eb="213">
      <t>イッパンカイケイ</t>
    </rPh>
    <rPh sb="213" eb="216">
      <t>クリイレキン</t>
    </rPh>
    <rPh sb="219" eb="221">
      <t>フサイ</t>
    </rPh>
    <rPh sb="222" eb="223">
      <t>マカナ</t>
    </rPh>
    <rPh sb="227" eb="229">
      <t>ジョウキョウ</t>
    </rPh>
    <rPh sb="440" eb="442">
      <t>テキセツ</t>
    </rPh>
    <rPh sb="443" eb="446">
      <t>ハイスイリョウ</t>
    </rPh>
    <rPh sb="447" eb="449">
      <t>ハアク</t>
    </rPh>
    <rPh sb="457" eb="459">
      <t>シセツ</t>
    </rPh>
    <rPh sb="460" eb="463">
      <t>トウハイゴウ</t>
    </rPh>
    <rPh sb="472" eb="473">
      <t>トウ</t>
    </rPh>
    <rPh sb="474" eb="476">
      <t>ジッシ</t>
    </rPh>
    <rPh sb="477" eb="482">
      <t>シセツリヨウリツ</t>
    </rPh>
    <rPh sb="483" eb="485">
      <t>コウジョウ</t>
    </rPh>
    <rPh sb="486" eb="487">
      <t>ハカ</t>
    </rPh>
    <rPh sb="488" eb="4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</si>
</sst>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c:v>0.25</c:v>
                </c:pt>
              </c:numCache>
            </c:numRef>
          </c:val>
          <c:extLst>
            <c:ext xmlns:c16="http://schemas.microsoft.com/office/drawing/2014/chart" uri="{C3380CC4-5D6E-409C-BE32-E72D297353CC}">
              <c16:uniqueId val="{00000000-FE99-437F-83FE-B76F2E1146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0.56999999999999995</c:v>
                </c:pt>
                <c:pt idx="4">
                  <c:v>0.52</c:v>
                </c:pt>
              </c:numCache>
            </c:numRef>
          </c:val>
          <c:smooth val="0"/>
          <c:extLst>
            <c:ext xmlns:c16="http://schemas.microsoft.com/office/drawing/2014/chart" uri="{C3380CC4-5D6E-409C-BE32-E72D297353CC}">
              <c16:uniqueId val="{00000001-FE99-437F-83FE-B76F2E1146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102.6</c:v>
                </c:pt>
                <c:pt idx="4">
                  <c:v>100.05</c:v>
                </c:pt>
              </c:numCache>
            </c:numRef>
          </c:val>
          <c:extLst>
            <c:ext xmlns:c16="http://schemas.microsoft.com/office/drawing/2014/chart" uri="{C3380CC4-5D6E-409C-BE32-E72D297353CC}">
              <c16:uniqueId val="{00000000-B22F-491A-B8AC-AA64886DD3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108.83</c:v>
                </c:pt>
                <c:pt idx="4">
                  <c:v>109.23</c:v>
                </c:pt>
              </c:numCache>
            </c:numRef>
          </c:val>
          <c:smooth val="0"/>
          <c:extLst>
            <c:ext xmlns:c16="http://schemas.microsoft.com/office/drawing/2014/chart" uri="{C3380CC4-5D6E-409C-BE32-E72D297353CC}">
              <c16:uniqueId val="{00000001-B22F-491A-B8AC-AA64886DD3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54.82</c:v>
                </c:pt>
                <c:pt idx="4">
                  <c:v>56.45</c:v>
                </c:pt>
              </c:numCache>
            </c:numRef>
          </c:val>
          <c:extLst>
            <c:ext xmlns:c16="http://schemas.microsoft.com/office/drawing/2014/chart" uri="{C3380CC4-5D6E-409C-BE32-E72D297353CC}">
              <c16:uniqueId val="{00000000-826C-4343-A8F4-0A7462B4A60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48.83</c:v>
                </c:pt>
                <c:pt idx="4">
                  <c:v>49.96</c:v>
                </c:pt>
              </c:numCache>
            </c:numRef>
          </c:val>
          <c:smooth val="0"/>
          <c:extLst>
            <c:ext xmlns:c16="http://schemas.microsoft.com/office/drawing/2014/chart" uri="{C3380CC4-5D6E-409C-BE32-E72D297353CC}">
              <c16:uniqueId val="{00000001-826C-4343-A8F4-0A7462B4A60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18.46</c:v>
                </c:pt>
                <c:pt idx="4">
                  <c:v>19.62</c:v>
                </c:pt>
              </c:numCache>
            </c:numRef>
          </c:val>
          <c:extLst>
            <c:ext xmlns:c16="http://schemas.microsoft.com/office/drawing/2014/chart" uri="{C3380CC4-5D6E-409C-BE32-E72D297353CC}">
              <c16:uniqueId val="{00000000-77E5-4FB2-8D4C-ACC7820657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18.18</c:v>
                </c:pt>
                <c:pt idx="4">
                  <c:v>19.32</c:v>
                </c:pt>
              </c:numCache>
            </c:numRef>
          </c:val>
          <c:smooth val="0"/>
          <c:extLst>
            <c:ext xmlns:c16="http://schemas.microsoft.com/office/drawing/2014/chart" uri="{C3380CC4-5D6E-409C-BE32-E72D297353CC}">
              <c16:uniqueId val="{00000001-77E5-4FB2-8D4C-ACC7820657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BB-4A24-9E42-7B7D01335F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4.34</c:v>
                </c:pt>
                <c:pt idx="4">
                  <c:v>4.6900000000000004</c:v>
                </c:pt>
              </c:numCache>
            </c:numRef>
          </c:val>
          <c:smooth val="0"/>
          <c:extLst>
            <c:ext xmlns:c16="http://schemas.microsoft.com/office/drawing/2014/chart" uri="{C3380CC4-5D6E-409C-BE32-E72D297353CC}">
              <c16:uniqueId val="{00000001-4CBB-4A24-9E42-7B7D01335F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38.83</c:v>
                </c:pt>
                <c:pt idx="4">
                  <c:v>38.590000000000003</c:v>
                </c:pt>
              </c:numCache>
            </c:numRef>
          </c:val>
          <c:extLst>
            <c:ext xmlns:c16="http://schemas.microsoft.com/office/drawing/2014/chart" uri="{C3380CC4-5D6E-409C-BE32-E72D297353CC}">
              <c16:uniqueId val="{00000000-BB7C-4BF9-AF7C-F0E0941AB5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327.77</c:v>
                </c:pt>
                <c:pt idx="4">
                  <c:v>338.02</c:v>
                </c:pt>
              </c:numCache>
            </c:numRef>
          </c:val>
          <c:smooth val="0"/>
          <c:extLst>
            <c:ext xmlns:c16="http://schemas.microsoft.com/office/drawing/2014/chart" uri="{C3380CC4-5D6E-409C-BE32-E72D297353CC}">
              <c16:uniqueId val="{00000001-BB7C-4BF9-AF7C-F0E0941AB5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803.01</c:v>
                </c:pt>
                <c:pt idx="4">
                  <c:v>745.03</c:v>
                </c:pt>
              </c:numCache>
            </c:numRef>
          </c:val>
          <c:extLst>
            <c:ext xmlns:c16="http://schemas.microsoft.com/office/drawing/2014/chart" uri="{C3380CC4-5D6E-409C-BE32-E72D297353CC}">
              <c16:uniqueId val="{00000000-9B52-4DDA-B336-831B5C3072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397.1</c:v>
                </c:pt>
                <c:pt idx="4">
                  <c:v>379.91</c:v>
                </c:pt>
              </c:numCache>
            </c:numRef>
          </c:val>
          <c:smooth val="0"/>
          <c:extLst>
            <c:ext xmlns:c16="http://schemas.microsoft.com/office/drawing/2014/chart" uri="{C3380CC4-5D6E-409C-BE32-E72D297353CC}">
              <c16:uniqueId val="{00000001-9B52-4DDA-B336-831B5C3072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71.680000000000007</c:v>
                </c:pt>
                <c:pt idx="4">
                  <c:v>76.69</c:v>
                </c:pt>
              </c:numCache>
            </c:numRef>
          </c:val>
          <c:extLst>
            <c:ext xmlns:c16="http://schemas.microsoft.com/office/drawing/2014/chart" uri="{C3380CC4-5D6E-409C-BE32-E72D297353CC}">
              <c16:uniqueId val="{00000000-9CF8-4244-8AA2-AEAA66E4AD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95.79</c:v>
                </c:pt>
                <c:pt idx="4">
                  <c:v>98.3</c:v>
                </c:pt>
              </c:numCache>
            </c:numRef>
          </c:val>
          <c:smooth val="0"/>
          <c:extLst>
            <c:ext xmlns:c16="http://schemas.microsoft.com/office/drawing/2014/chart" uri="{C3380CC4-5D6E-409C-BE32-E72D297353CC}">
              <c16:uniqueId val="{00000001-9CF8-4244-8AA2-AEAA66E4AD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208.94</c:v>
                </c:pt>
                <c:pt idx="4">
                  <c:v>195.97</c:v>
                </c:pt>
              </c:numCache>
            </c:numRef>
          </c:val>
          <c:extLst>
            <c:ext xmlns:c16="http://schemas.microsoft.com/office/drawing/2014/chart" uri="{C3380CC4-5D6E-409C-BE32-E72D297353CC}">
              <c16:uniqueId val="{00000000-AC38-4FAF-9FBE-2354B865BC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171.13</c:v>
                </c:pt>
                <c:pt idx="4">
                  <c:v>173.7</c:v>
                </c:pt>
              </c:numCache>
            </c:numRef>
          </c:val>
          <c:smooth val="0"/>
          <c:extLst>
            <c:ext xmlns:c16="http://schemas.microsoft.com/office/drawing/2014/chart" uri="{C3380CC4-5D6E-409C-BE32-E72D297353CC}">
              <c16:uniqueId val="{00000001-AC38-4FAF-9FBE-2354B865BC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58.75</c:v>
                </c:pt>
                <c:pt idx="4">
                  <c:v>57.79</c:v>
                </c:pt>
              </c:numCache>
            </c:numRef>
          </c:val>
          <c:extLst>
            <c:ext xmlns:c16="http://schemas.microsoft.com/office/drawing/2014/chart" uri="{C3380CC4-5D6E-409C-BE32-E72D297353CC}">
              <c16:uniqueId val="{00000000-9A54-4673-9314-32F74B50A1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60.12</c:v>
                </c:pt>
                <c:pt idx="4">
                  <c:v>60.34</c:v>
                </c:pt>
              </c:numCache>
            </c:numRef>
          </c:val>
          <c:smooth val="0"/>
          <c:extLst>
            <c:ext xmlns:c16="http://schemas.microsoft.com/office/drawing/2014/chart" uri="{C3380CC4-5D6E-409C-BE32-E72D297353CC}">
              <c16:uniqueId val="{00000001-9A54-4673-9314-32F74B50A1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57.96</c:v>
                </c:pt>
                <c:pt idx="4">
                  <c:v>58.92</c:v>
                </c:pt>
              </c:numCache>
            </c:numRef>
          </c:val>
          <c:extLst>
            <c:ext xmlns:c16="http://schemas.microsoft.com/office/drawing/2014/chart" uri="{C3380CC4-5D6E-409C-BE32-E72D297353CC}">
              <c16:uniqueId val="{00000000-8DB4-4BC5-9348-03D17C0349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84.24</c:v>
                </c:pt>
                <c:pt idx="4">
                  <c:v>84.19</c:v>
                </c:pt>
              </c:numCache>
            </c:numRef>
          </c:val>
          <c:smooth val="0"/>
          <c:extLst>
            <c:ext xmlns:c16="http://schemas.microsoft.com/office/drawing/2014/chart" uri="{C3380CC4-5D6E-409C-BE32-E72D297353CC}">
              <c16:uniqueId val="{00000001-8DB4-4BC5-9348-03D17C0349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北杜市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46378</v>
      </c>
      <c r="AM8" s="45"/>
      <c r="AN8" s="45"/>
      <c r="AO8" s="45"/>
      <c r="AP8" s="45"/>
      <c r="AQ8" s="45"/>
      <c r="AR8" s="45"/>
      <c r="AS8" s="45"/>
      <c r="AT8" s="46">
        <f>データ!$S$6</f>
        <v>602.48</v>
      </c>
      <c r="AU8" s="47"/>
      <c r="AV8" s="47"/>
      <c r="AW8" s="47"/>
      <c r="AX8" s="47"/>
      <c r="AY8" s="47"/>
      <c r="AZ8" s="47"/>
      <c r="BA8" s="47"/>
      <c r="BB8" s="48">
        <f>データ!$T$6</f>
        <v>76.98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65.150000000000006</v>
      </c>
      <c r="J10" s="47"/>
      <c r="K10" s="47"/>
      <c r="L10" s="47"/>
      <c r="M10" s="47"/>
      <c r="N10" s="47"/>
      <c r="O10" s="75"/>
      <c r="P10" s="48">
        <f>データ!$P$6</f>
        <v>96.6</v>
      </c>
      <c r="Q10" s="48"/>
      <c r="R10" s="48"/>
      <c r="S10" s="48"/>
      <c r="T10" s="48"/>
      <c r="U10" s="48"/>
      <c r="V10" s="48"/>
      <c r="W10" s="45">
        <f>データ!$Q$6</f>
        <v>2140</v>
      </c>
      <c r="X10" s="45"/>
      <c r="Y10" s="45"/>
      <c r="Z10" s="45"/>
      <c r="AA10" s="45"/>
      <c r="AB10" s="45"/>
      <c r="AC10" s="45"/>
      <c r="AD10" s="2"/>
      <c r="AE10" s="2"/>
      <c r="AF10" s="2"/>
      <c r="AG10" s="2"/>
      <c r="AH10" s="2"/>
      <c r="AI10" s="2"/>
      <c r="AJ10" s="2"/>
      <c r="AK10" s="2"/>
      <c r="AL10" s="45">
        <f>データ!$U$6</f>
        <v>44527</v>
      </c>
      <c r="AM10" s="45"/>
      <c r="AN10" s="45"/>
      <c r="AO10" s="45"/>
      <c r="AP10" s="45"/>
      <c r="AQ10" s="45"/>
      <c r="AR10" s="45"/>
      <c r="AS10" s="45"/>
      <c r="AT10" s="46">
        <f>データ!$V$6</f>
        <v>208.49</v>
      </c>
      <c r="AU10" s="47"/>
      <c r="AV10" s="47"/>
      <c r="AW10" s="47"/>
      <c r="AX10" s="47"/>
      <c r="AY10" s="47"/>
      <c r="AZ10" s="47"/>
      <c r="BA10" s="47"/>
      <c r="BB10" s="48">
        <f>データ!$W$6</f>
        <v>213.57</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113</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112</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111</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Wi9bTNQ5vD5Cz6FcGULCMQFqcqt/vaN+3gtkCZMCyiBASr06dKuUR6WuV4FefZaROyeLVzhQKkYgv3qDgL5HA==" saltValue="Jzz56ZZIk4MMaF44LWGdUg==" spinCount="100000" sheet="1" objects="1" scenarios="1" formatCells="0" formatColumns="0" formatRows="0"/>
  <mergeCells count="48">
    <mergeCell ref="BL16:BZ44"/>
    <mergeCell ref="BL47:BZ63"/>
    <mergeCell ref="BL66:BZ82"/>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192091</v>
      </c>
      <c r="D6" s="20">
        <f t="shared" si="3"/>
        <v>46</v>
      </c>
      <c r="E6" s="20">
        <f t="shared" si="3"/>
        <v>1</v>
      </c>
      <c r="F6" s="20">
        <f t="shared" si="3"/>
        <v>0</v>
      </c>
      <c r="G6" s="20">
        <f t="shared" si="3"/>
        <v>1</v>
      </c>
      <c r="H6" s="20" t="str">
        <f t="shared" si="3"/>
        <v>山梨県　北杜市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65.150000000000006</v>
      </c>
      <c r="P6" s="21">
        <f t="shared" si="3"/>
        <v>96.6</v>
      </c>
      <c r="Q6" s="21">
        <f t="shared" si="3"/>
        <v>2140</v>
      </c>
      <c r="R6" s="21">
        <f t="shared" si="3"/>
        <v>46378</v>
      </c>
      <c r="S6" s="21">
        <f t="shared" si="3"/>
        <v>602.48</v>
      </c>
      <c r="T6" s="21">
        <f t="shared" si="3"/>
        <v>76.98</v>
      </c>
      <c r="U6" s="21">
        <f t="shared" si="3"/>
        <v>44527</v>
      </c>
      <c r="V6" s="21">
        <f t="shared" si="3"/>
        <v>208.49</v>
      </c>
      <c r="W6" s="21">
        <f t="shared" si="3"/>
        <v>213.57</v>
      </c>
      <c r="X6" s="22" t="str">
        <f>IF(X7="",NA(),X7)</f>
        <v>-</v>
      </c>
      <c r="Y6" s="22" t="str">
        <f t="shared" ref="Y6:AG6" si="4">IF(Y7="",NA(),Y7)</f>
        <v>-</v>
      </c>
      <c r="Z6" s="22" t="str">
        <f t="shared" si="4"/>
        <v>-</v>
      </c>
      <c r="AA6" s="22">
        <f t="shared" si="4"/>
        <v>102.6</v>
      </c>
      <c r="AB6" s="22">
        <f t="shared" si="4"/>
        <v>100.05</v>
      </c>
      <c r="AC6" s="22" t="str">
        <f t="shared" si="4"/>
        <v>-</v>
      </c>
      <c r="AD6" s="22" t="str">
        <f t="shared" si="4"/>
        <v>-</v>
      </c>
      <c r="AE6" s="22" t="str">
        <f t="shared" si="4"/>
        <v>-</v>
      </c>
      <c r="AF6" s="22">
        <f t="shared" si="4"/>
        <v>108.83</v>
      </c>
      <c r="AG6" s="22">
        <f t="shared" si="4"/>
        <v>109.23</v>
      </c>
      <c r="AH6" s="21" t="str">
        <f>IF(AH7="","",IF(AH7="-","【-】","【"&amp;SUBSTITUTE(TEXT(AH7,"#,##0.00"),"-","△")&amp;"】"))</f>
        <v>【111.39】</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4.34</v>
      </c>
      <c r="AR6" s="22">
        <f t="shared" si="5"/>
        <v>4.6900000000000004</v>
      </c>
      <c r="AS6" s="21" t="str">
        <f>IF(AS7="","",IF(AS7="-","【-】","【"&amp;SUBSTITUTE(TEXT(AS7,"#,##0.00"),"-","△")&amp;"】"))</f>
        <v>【1.30】</v>
      </c>
      <c r="AT6" s="22" t="str">
        <f>IF(AT7="",NA(),AT7)</f>
        <v>-</v>
      </c>
      <c r="AU6" s="22" t="str">
        <f t="shared" ref="AU6:BC6" si="6">IF(AU7="",NA(),AU7)</f>
        <v>-</v>
      </c>
      <c r="AV6" s="22" t="str">
        <f t="shared" si="6"/>
        <v>-</v>
      </c>
      <c r="AW6" s="22">
        <f t="shared" si="6"/>
        <v>38.83</v>
      </c>
      <c r="AX6" s="22">
        <f t="shared" si="6"/>
        <v>38.590000000000003</v>
      </c>
      <c r="AY6" s="22" t="str">
        <f t="shared" si="6"/>
        <v>-</v>
      </c>
      <c r="AZ6" s="22" t="str">
        <f t="shared" si="6"/>
        <v>-</v>
      </c>
      <c r="BA6" s="22" t="str">
        <f t="shared" si="6"/>
        <v>-</v>
      </c>
      <c r="BB6" s="22">
        <f t="shared" si="6"/>
        <v>327.77</v>
      </c>
      <c r="BC6" s="22">
        <f t="shared" si="6"/>
        <v>338.02</v>
      </c>
      <c r="BD6" s="21" t="str">
        <f>IF(BD7="","",IF(BD7="-","【-】","【"&amp;SUBSTITUTE(TEXT(BD7,"#,##0.00"),"-","△")&amp;"】"))</f>
        <v>【261.51】</v>
      </c>
      <c r="BE6" s="22" t="str">
        <f>IF(BE7="",NA(),BE7)</f>
        <v>-</v>
      </c>
      <c r="BF6" s="22" t="str">
        <f t="shared" ref="BF6:BN6" si="7">IF(BF7="",NA(),BF7)</f>
        <v>-</v>
      </c>
      <c r="BG6" s="22" t="str">
        <f t="shared" si="7"/>
        <v>-</v>
      </c>
      <c r="BH6" s="22">
        <f t="shared" si="7"/>
        <v>803.01</v>
      </c>
      <c r="BI6" s="22">
        <f t="shared" si="7"/>
        <v>745.03</v>
      </c>
      <c r="BJ6" s="22" t="str">
        <f t="shared" si="7"/>
        <v>-</v>
      </c>
      <c r="BK6" s="22" t="str">
        <f t="shared" si="7"/>
        <v>-</v>
      </c>
      <c r="BL6" s="22" t="str">
        <f t="shared" si="7"/>
        <v>-</v>
      </c>
      <c r="BM6" s="22">
        <f t="shared" si="7"/>
        <v>397.1</v>
      </c>
      <c r="BN6" s="22">
        <f t="shared" si="7"/>
        <v>379.91</v>
      </c>
      <c r="BO6" s="21" t="str">
        <f>IF(BO7="","",IF(BO7="-","【-】","【"&amp;SUBSTITUTE(TEXT(BO7,"#,##0.00"),"-","△")&amp;"】"))</f>
        <v>【265.16】</v>
      </c>
      <c r="BP6" s="22" t="str">
        <f>IF(BP7="",NA(),BP7)</f>
        <v>-</v>
      </c>
      <c r="BQ6" s="22" t="str">
        <f t="shared" ref="BQ6:BY6" si="8">IF(BQ7="",NA(),BQ7)</f>
        <v>-</v>
      </c>
      <c r="BR6" s="22" t="str">
        <f t="shared" si="8"/>
        <v>-</v>
      </c>
      <c r="BS6" s="22">
        <f t="shared" si="8"/>
        <v>71.680000000000007</v>
      </c>
      <c r="BT6" s="22">
        <f t="shared" si="8"/>
        <v>76.69</v>
      </c>
      <c r="BU6" s="22" t="str">
        <f t="shared" si="8"/>
        <v>-</v>
      </c>
      <c r="BV6" s="22" t="str">
        <f t="shared" si="8"/>
        <v>-</v>
      </c>
      <c r="BW6" s="22" t="str">
        <f t="shared" si="8"/>
        <v>-</v>
      </c>
      <c r="BX6" s="22">
        <f t="shared" si="8"/>
        <v>95.79</v>
      </c>
      <c r="BY6" s="22">
        <f t="shared" si="8"/>
        <v>98.3</v>
      </c>
      <c r="BZ6" s="21" t="str">
        <f>IF(BZ7="","",IF(BZ7="-","【-】","【"&amp;SUBSTITUTE(TEXT(BZ7,"#,##0.00"),"-","△")&amp;"】"))</f>
        <v>【102.35】</v>
      </c>
      <c r="CA6" s="22" t="str">
        <f>IF(CA7="",NA(),CA7)</f>
        <v>-</v>
      </c>
      <c r="CB6" s="22" t="str">
        <f t="shared" ref="CB6:CJ6" si="9">IF(CB7="",NA(),CB7)</f>
        <v>-</v>
      </c>
      <c r="CC6" s="22" t="str">
        <f t="shared" si="9"/>
        <v>-</v>
      </c>
      <c r="CD6" s="22">
        <f t="shared" si="9"/>
        <v>208.94</v>
      </c>
      <c r="CE6" s="22">
        <f t="shared" si="9"/>
        <v>195.97</v>
      </c>
      <c r="CF6" s="22" t="str">
        <f t="shared" si="9"/>
        <v>-</v>
      </c>
      <c r="CG6" s="22" t="str">
        <f t="shared" si="9"/>
        <v>-</v>
      </c>
      <c r="CH6" s="22" t="str">
        <f t="shared" si="9"/>
        <v>-</v>
      </c>
      <c r="CI6" s="22">
        <f t="shared" si="9"/>
        <v>171.13</v>
      </c>
      <c r="CJ6" s="22">
        <f t="shared" si="9"/>
        <v>173.7</v>
      </c>
      <c r="CK6" s="21" t="str">
        <f>IF(CK7="","",IF(CK7="-","【-】","【"&amp;SUBSTITUTE(TEXT(CK7,"#,##0.00"),"-","△")&amp;"】"))</f>
        <v>【167.74】</v>
      </c>
      <c r="CL6" s="22" t="str">
        <f>IF(CL7="",NA(),CL7)</f>
        <v>-</v>
      </c>
      <c r="CM6" s="22" t="str">
        <f t="shared" ref="CM6:CU6" si="10">IF(CM7="",NA(),CM7)</f>
        <v>-</v>
      </c>
      <c r="CN6" s="22" t="str">
        <f t="shared" si="10"/>
        <v>-</v>
      </c>
      <c r="CO6" s="22">
        <f t="shared" si="10"/>
        <v>58.75</v>
      </c>
      <c r="CP6" s="22">
        <f t="shared" si="10"/>
        <v>57.79</v>
      </c>
      <c r="CQ6" s="22" t="str">
        <f t="shared" si="10"/>
        <v>-</v>
      </c>
      <c r="CR6" s="22" t="str">
        <f t="shared" si="10"/>
        <v>-</v>
      </c>
      <c r="CS6" s="22" t="str">
        <f t="shared" si="10"/>
        <v>-</v>
      </c>
      <c r="CT6" s="22">
        <f t="shared" si="10"/>
        <v>60.12</v>
      </c>
      <c r="CU6" s="22">
        <f t="shared" si="10"/>
        <v>60.34</v>
      </c>
      <c r="CV6" s="21" t="str">
        <f>IF(CV7="","",IF(CV7="-","【-】","【"&amp;SUBSTITUTE(TEXT(CV7,"#,##0.00"),"-","△")&amp;"】"))</f>
        <v>【60.29】</v>
      </c>
      <c r="CW6" s="22" t="str">
        <f>IF(CW7="",NA(),CW7)</f>
        <v>-</v>
      </c>
      <c r="CX6" s="22" t="str">
        <f t="shared" ref="CX6:DF6" si="11">IF(CX7="",NA(),CX7)</f>
        <v>-</v>
      </c>
      <c r="CY6" s="22" t="str">
        <f t="shared" si="11"/>
        <v>-</v>
      </c>
      <c r="CZ6" s="22">
        <f t="shared" si="11"/>
        <v>57.96</v>
      </c>
      <c r="DA6" s="22">
        <f t="shared" si="11"/>
        <v>58.92</v>
      </c>
      <c r="DB6" s="22" t="str">
        <f t="shared" si="11"/>
        <v>-</v>
      </c>
      <c r="DC6" s="22" t="str">
        <f t="shared" si="11"/>
        <v>-</v>
      </c>
      <c r="DD6" s="22" t="str">
        <f t="shared" si="11"/>
        <v>-</v>
      </c>
      <c r="DE6" s="22">
        <f t="shared" si="11"/>
        <v>84.24</v>
      </c>
      <c r="DF6" s="22">
        <f t="shared" si="11"/>
        <v>84.19</v>
      </c>
      <c r="DG6" s="21" t="str">
        <f>IF(DG7="","",IF(DG7="-","【-】","【"&amp;SUBSTITUTE(TEXT(DG7,"#,##0.00"),"-","△")&amp;"】"))</f>
        <v>【90.12】</v>
      </c>
      <c r="DH6" s="22" t="str">
        <f>IF(DH7="",NA(),DH7)</f>
        <v>-</v>
      </c>
      <c r="DI6" s="22" t="str">
        <f t="shared" ref="DI6:DQ6" si="12">IF(DI7="",NA(),DI7)</f>
        <v>-</v>
      </c>
      <c r="DJ6" s="22" t="str">
        <f t="shared" si="12"/>
        <v>-</v>
      </c>
      <c r="DK6" s="22">
        <f t="shared" si="12"/>
        <v>54.82</v>
      </c>
      <c r="DL6" s="22">
        <f t="shared" si="12"/>
        <v>56.45</v>
      </c>
      <c r="DM6" s="22" t="str">
        <f t="shared" si="12"/>
        <v>-</v>
      </c>
      <c r="DN6" s="22" t="str">
        <f t="shared" si="12"/>
        <v>-</v>
      </c>
      <c r="DO6" s="22" t="str">
        <f t="shared" si="12"/>
        <v>-</v>
      </c>
      <c r="DP6" s="22">
        <f t="shared" si="12"/>
        <v>48.83</v>
      </c>
      <c r="DQ6" s="22">
        <f t="shared" si="12"/>
        <v>49.96</v>
      </c>
      <c r="DR6" s="21" t="str">
        <f>IF(DR7="","",IF(DR7="-","【-】","【"&amp;SUBSTITUTE(TEXT(DR7,"#,##0.00"),"-","△")&amp;"】"))</f>
        <v>【50.88】</v>
      </c>
      <c r="DS6" s="22" t="str">
        <f>IF(DS7="",NA(),DS7)</f>
        <v>-</v>
      </c>
      <c r="DT6" s="22" t="str">
        <f t="shared" ref="DT6:EB6" si="13">IF(DT7="",NA(),DT7)</f>
        <v>-</v>
      </c>
      <c r="DU6" s="22" t="str">
        <f t="shared" si="13"/>
        <v>-</v>
      </c>
      <c r="DV6" s="22">
        <f t="shared" si="13"/>
        <v>18.46</v>
      </c>
      <c r="DW6" s="22">
        <f t="shared" si="13"/>
        <v>19.62</v>
      </c>
      <c r="DX6" s="22" t="str">
        <f t="shared" si="13"/>
        <v>-</v>
      </c>
      <c r="DY6" s="22" t="str">
        <f t="shared" si="13"/>
        <v>-</v>
      </c>
      <c r="DZ6" s="22" t="str">
        <f t="shared" si="13"/>
        <v>-</v>
      </c>
      <c r="EA6" s="22">
        <f t="shared" si="13"/>
        <v>18.18</v>
      </c>
      <c r="EB6" s="22">
        <f t="shared" si="13"/>
        <v>19.32</v>
      </c>
      <c r="EC6" s="21" t="str">
        <f>IF(EC7="","",IF(EC7="-","【-】","【"&amp;SUBSTITUTE(TEXT(EC7,"#,##0.00"),"-","△")&amp;"】"))</f>
        <v>【22.30】</v>
      </c>
      <c r="ED6" s="22" t="str">
        <f>IF(ED7="",NA(),ED7)</f>
        <v>-</v>
      </c>
      <c r="EE6" s="22" t="str">
        <f t="shared" ref="EE6:EM6" si="14">IF(EE7="",NA(),EE7)</f>
        <v>-</v>
      </c>
      <c r="EF6" s="22" t="str">
        <f t="shared" si="14"/>
        <v>-</v>
      </c>
      <c r="EG6" s="21">
        <f t="shared" si="14"/>
        <v>0</v>
      </c>
      <c r="EH6" s="22">
        <f t="shared" si="14"/>
        <v>0.25</v>
      </c>
      <c r="EI6" s="22" t="str">
        <f t="shared" si="14"/>
        <v>-</v>
      </c>
      <c r="EJ6" s="22" t="str">
        <f t="shared" si="14"/>
        <v>-</v>
      </c>
      <c r="EK6" s="22" t="str">
        <f t="shared" si="14"/>
        <v>-</v>
      </c>
      <c r="EL6" s="22">
        <f t="shared" si="14"/>
        <v>0.56999999999999995</v>
      </c>
      <c r="EM6" s="22">
        <f t="shared" si="14"/>
        <v>0.52</v>
      </c>
      <c r="EN6" s="21" t="str">
        <f>IF(EN7="","",IF(EN7="-","【-】","【"&amp;SUBSTITUTE(TEXT(EN7,"#,##0.00"),"-","△")&amp;"】"))</f>
        <v>【0.66】</v>
      </c>
    </row>
    <row r="7" spans="1:144" s="23" customFormat="1" x14ac:dyDescent="0.2">
      <c r="A7" s="15"/>
      <c r="B7" s="24">
        <v>2021</v>
      </c>
      <c r="C7" s="24">
        <v>192091</v>
      </c>
      <c r="D7" s="24">
        <v>46</v>
      </c>
      <c r="E7" s="24">
        <v>1</v>
      </c>
      <c r="F7" s="24">
        <v>0</v>
      </c>
      <c r="G7" s="24">
        <v>1</v>
      </c>
      <c r="H7" s="24" t="s">
        <v>93</v>
      </c>
      <c r="I7" s="24" t="s">
        <v>94</v>
      </c>
      <c r="J7" s="24" t="s">
        <v>95</v>
      </c>
      <c r="K7" s="24" t="s">
        <v>96</v>
      </c>
      <c r="L7" s="24" t="s">
        <v>97</v>
      </c>
      <c r="M7" s="24" t="s">
        <v>98</v>
      </c>
      <c r="N7" s="25" t="s">
        <v>99</v>
      </c>
      <c r="O7" s="25">
        <v>65.150000000000006</v>
      </c>
      <c r="P7" s="25">
        <v>96.6</v>
      </c>
      <c r="Q7" s="25">
        <v>2140</v>
      </c>
      <c r="R7" s="25">
        <v>46378</v>
      </c>
      <c r="S7" s="25">
        <v>602.48</v>
      </c>
      <c r="T7" s="25">
        <v>76.98</v>
      </c>
      <c r="U7" s="25">
        <v>44527</v>
      </c>
      <c r="V7" s="25">
        <v>208.49</v>
      </c>
      <c r="W7" s="25">
        <v>213.57</v>
      </c>
      <c r="X7" s="25" t="s">
        <v>99</v>
      </c>
      <c r="Y7" s="25" t="s">
        <v>99</v>
      </c>
      <c r="Z7" s="25" t="s">
        <v>99</v>
      </c>
      <c r="AA7" s="25">
        <v>102.6</v>
      </c>
      <c r="AB7" s="25">
        <v>100.05</v>
      </c>
      <c r="AC7" s="25" t="s">
        <v>99</v>
      </c>
      <c r="AD7" s="25" t="s">
        <v>99</v>
      </c>
      <c r="AE7" s="25" t="s">
        <v>99</v>
      </c>
      <c r="AF7" s="25">
        <v>108.83</v>
      </c>
      <c r="AG7" s="25">
        <v>109.23</v>
      </c>
      <c r="AH7" s="25">
        <v>111.39</v>
      </c>
      <c r="AI7" s="25" t="s">
        <v>99</v>
      </c>
      <c r="AJ7" s="25" t="s">
        <v>99</v>
      </c>
      <c r="AK7" s="25" t="s">
        <v>99</v>
      </c>
      <c r="AL7" s="25">
        <v>0</v>
      </c>
      <c r="AM7" s="25">
        <v>0</v>
      </c>
      <c r="AN7" s="25" t="s">
        <v>99</v>
      </c>
      <c r="AO7" s="25" t="s">
        <v>99</v>
      </c>
      <c r="AP7" s="25" t="s">
        <v>99</v>
      </c>
      <c r="AQ7" s="25">
        <v>4.34</v>
      </c>
      <c r="AR7" s="25">
        <v>4.6900000000000004</v>
      </c>
      <c r="AS7" s="25">
        <v>1.3</v>
      </c>
      <c r="AT7" s="25" t="s">
        <v>99</v>
      </c>
      <c r="AU7" s="25" t="s">
        <v>99</v>
      </c>
      <c r="AV7" s="25" t="s">
        <v>99</v>
      </c>
      <c r="AW7" s="25">
        <v>38.83</v>
      </c>
      <c r="AX7" s="25">
        <v>38.590000000000003</v>
      </c>
      <c r="AY7" s="25" t="s">
        <v>99</v>
      </c>
      <c r="AZ7" s="25" t="s">
        <v>99</v>
      </c>
      <c r="BA7" s="25" t="s">
        <v>99</v>
      </c>
      <c r="BB7" s="25">
        <v>327.77</v>
      </c>
      <c r="BC7" s="25">
        <v>338.02</v>
      </c>
      <c r="BD7" s="25">
        <v>261.51</v>
      </c>
      <c r="BE7" s="25" t="s">
        <v>99</v>
      </c>
      <c r="BF7" s="25" t="s">
        <v>99</v>
      </c>
      <c r="BG7" s="25" t="s">
        <v>99</v>
      </c>
      <c r="BH7" s="25">
        <v>803.01</v>
      </c>
      <c r="BI7" s="25">
        <v>745.03</v>
      </c>
      <c r="BJ7" s="25" t="s">
        <v>99</v>
      </c>
      <c r="BK7" s="25" t="s">
        <v>99</v>
      </c>
      <c r="BL7" s="25" t="s">
        <v>99</v>
      </c>
      <c r="BM7" s="25">
        <v>397.1</v>
      </c>
      <c r="BN7" s="25">
        <v>379.91</v>
      </c>
      <c r="BO7" s="25">
        <v>265.16000000000003</v>
      </c>
      <c r="BP7" s="25" t="s">
        <v>99</v>
      </c>
      <c r="BQ7" s="25" t="s">
        <v>99</v>
      </c>
      <c r="BR7" s="25" t="s">
        <v>99</v>
      </c>
      <c r="BS7" s="25">
        <v>71.680000000000007</v>
      </c>
      <c r="BT7" s="25">
        <v>76.69</v>
      </c>
      <c r="BU7" s="25" t="s">
        <v>99</v>
      </c>
      <c r="BV7" s="25" t="s">
        <v>99</v>
      </c>
      <c r="BW7" s="25" t="s">
        <v>99</v>
      </c>
      <c r="BX7" s="25">
        <v>95.79</v>
      </c>
      <c r="BY7" s="25">
        <v>98.3</v>
      </c>
      <c r="BZ7" s="25">
        <v>102.35</v>
      </c>
      <c r="CA7" s="25" t="s">
        <v>99</v>
      </c>
      <c r="CB7" s="25" t="s">
        <v>99</v>
      </c>
      <c r="CC7" s="25" t="s">
        <v>99</v>
      </c>
      <c r="CD7" s="25">
        <v>208.94</v>
      </c>
      <c r="CE7" s="25">
        <v>195.97</v>
      </c>
      <c r="CF7" s="25" t="s">
        <v>99</v>
      </c>
      <c r="CG7" s="25" t="s">
        <v>99</v>
      </c>
      <c r="CH7" s="25" t="s">
        <v>99</v>
      </c>
      <c r="CI7" s="25">
        <v>171.13</v>
      </c>
      <c r="CJ7" s="25">
        <v>173.7</v>
      </c>
      <c r="CK7" s="25">
        <v>167.74</v>
      </c>
      <c r="CL7" s="25" t="s">
        <v>99</v>
      </c>
      <c r="CM7" s="25" t="s">
        <v>99</v>
      </c>
      <c r="CN7" s="25" t="s">
        <v>99</v>
      </c>
      <c r="CO7" s="25">
        <v>58.75</v>
      </c>
      <c r="CP7" s="25">
        <v>57.79</v>
      </c>
      <c r="CQ7" s="25" t="s">
        <v>99</v>
      </c>
      <c r="CR7" s="25" t="s">
        <v>99</v>
      </c>
      <c r="CS7" s="25" t="s">
        <v>99</v>
      </c>
      <c r="CT7" s="25">
        <v>60.12</v>
      </c>
      <c r="CU7" s="25">
        <v>60.34</v>
      </c>
      <c r="CV7" s="25">
        <v>60.29</v>
      </c>
      <c r="CW7" s="25" t="s">
        <v>99</v>
      </c>
      <c r="CX7" s="25" t="s">
        <v>99</v>
      </c>
      <c r="CY7" s="25" t="s">
        <v>99</v>
      </c>
      <c r="CZ7" s="25">
        <v>57.96</v>
      </c>
      <c r="DA7" s="25">
        <v>58.92</v>
      </c>
      <c r="DB7" s="25" t="s">
        <v>99</v>
      </c>
      <c r="DC7" s="25" t="s">
        <v>99</v>
      </c>
      <c r="DD7" s="25" t="s">
        <v>99</v>
      </c>
      <c r="DE7" s="25">
        <v>84.24</v>
      </c>
      <c r="DF7" s="25">
        <v>84.19</v>
      </c>
      <c r="DG7" s="25">
        <v>90.12</v>
      </c>
      <c r="DH7" s="25" t="s">
        <v>99</v>
      </c>
      <c r="DI7" s="25" t="s">
        <v>99</v>
      </c>
      <c r="DJ7" s="25" t="s">
        <v>99</v>
      </c>
      <c r="DK7" s="25">
        <v>54.82</v>
      </c>
      <c r="DL7" s="25">
        <v>56.45</v>
      </c>
      <c r="DM7" s="25" t="s">
        <v>99</v>
      </c>
      <c r="DN7" s="25" t="s">
        <v>99</v>
      </c>
      <c r="DO7" s="25" t="s">
        <v>99</v>
      </c>
      <c r="DP7" s="25">
        <v>48.83</v>
      </c>
      <c r="DQ7" s="25">
        <v>49.96</v>
      </c>
      <c r="DR7" s="25">
        <v>50.88</v>
      </c>
      <c r="DS7" s="25" t="s">
        <v>99</v>
      </c>
      <c r="DT7" s="25" t="s">
        <v>99</v>
      </c>
      <c r="DU7" s="25" t="s">
        <v>99</v>
      </c>
      <c r="DV7" s="25">
        <v>18.46</v>
      </c>
      <c r="DW7" s="25">
        <v>19.62</v>
      </c>
      <c r="DX7" s="25" t="s">
        <v>99</v>
      </c>
      <c r="DY7" s="25" t="s">
        <v>99</v>
      </c>
      <c r="DZ7" s="25" t="s">
        <v>99</v>
      </c>
      <c r="EA7" s="25">
        <v>18.18</v>
      </c>
      <c r="EB7" s="25">
        <v>19.32</v>
      </c>
      <c r="EC7" s="25">
        <v>22.3</v>
      </c>
      <c r="ED7" s="25" t="s">
        <v>99</v>
      </c>
      <c r="EE7" s="25" t="s">
        <v>99</v>
      </c>
      <c r="EF7" s="25" t="s">
        <v>99</v>
      </c>
      <c r="EG7" s="25">
        <v>0</v>
      </c>
      <c r="EH7" s="25">
        <v>0.25</v>
      </c>
      <c r="EI7" s="25" t="s">
        <v>99</v>
      </c>
      <c r="EJ7" s="25" t="s">
        <v>99</v>
      </c>
      <c r="EK7" s="25" t="s">
        <v>99</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有賀　英敏</cp:lastModifiedBy>
  <cp:lastPrinted>2023-01-26T00:55:29Z</cp:lastPrinted>
  <dcterms:created xsi:type="dcterms:W3CDTF">2022-12-01T00:58:06Z</dcterms:created>
  <dcterms:modified xsi:type="dcterms:W3CDTF">2023-01-26T02:23:33Z</dcterms:modified>
  <cp:category/>
</cp:coreProperties>
</file>