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10 簡易水道\02法非適用\07南アルプス市\"/>
    </mc:Choice>
  </mc:AlternateContent>
  <workbookProtection workbookAlgorithmName="SHA-512" workbookHashValue="ddm5hgeZJiHJ52Vw527Rk4YKDaf3gnpOgZsBIjwRc/bUYRKrd5YXV7KSM19rLkyrnCWnlqocPmym2x0PsMskcA==" workbookSaltValue="Qzkuzj+jLzHlfTGhfQuY/Q==" workbookSpinCount="100000" lockStructure="1"/>
  <bookViews>
    <workbookView xWindow="0" yWindow="0" windowWidth="30720" windowHeight="12696"/>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W10" i="4"/>
  <c r="I10" i="4"/>
  <c r="B10" i="4"/>
  <c r="BB8" i="4"/>
  <c r="AT8" i="4"/>
  <c r="AL8" i="4"/>
  <c r="AD8" i="4"/>
  <c r="W8"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<sst xmlns="http://schemas.openxmlformats.org/spreadsheetml/2006/main" count="233" uniqueCount="117">
  <si>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</si>
  <si>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</si>
  <si>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</si>
  <si>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</si>
  <si>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</si>
  <si>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</si>
  <si>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</si>
  <si>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</si>
  <si>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</si>
  <si>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</si>
  <si>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</si>
  <si>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</si>
  <si>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</si>
  <si>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</si>
  <si>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</si>
  <si>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</si>
  <si>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</si>
  <si>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</si>
  <si>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</si>
  <si>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</si>
  <si>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</si>
  <si>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</si>
  <si>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</si>
  <si>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</si>
  <si>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</si>
  <si>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</si>
  <si>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</si>
  <si>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</si>
  <si>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</si>
  <si>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</si>
  <si>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</si>
  <si>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</si>
  <si>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</si>
  <si>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</si>
  <si>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</si>
  <si>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</si>
  <si>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</si>
  <si>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</si>
  <si>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</si>
  <si>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</si>
  <si>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</si>
  <si>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</si>
  <si>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</si>
  <si>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</si>
  <si>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</si>
  <si>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</si>
  <si>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</si>
  <si>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</si>
  <si>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</si>
  <si>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</si>
  <si>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</si>
  <si>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</si>
  <si>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</si>
  <si>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</si>
  <si>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</si>
  <si>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</si>
  <si>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</si>
  <si>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</si>
  <si>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</si>
  <si>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</si>
  <si>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</si>
  <si>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</si>
  <si>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</si>
  <si>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</si>
  <si>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</si>
  <si>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</si>
  <si>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</si>
  <si>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</si>
  <si>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</si>
  <si>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</si>
  <si>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</si>
  <si>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</si>
  <si>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</si>
  <si>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</si>
  <si>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</si>
  <si>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</si>
  <si>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</si>
  <si>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</si>
  <si>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</si>
  <si>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</si>
  <si>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</si>
  <si>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</si>
  <si>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</si>
  <si>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</si>
  <si>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</si>
  <si>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</si>
  <si>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</si>
  <si>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</si>
  <si>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</si>
  <si>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</si>
  <si>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</si>
  <si>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</si>
  <si>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</si>
  <si>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</si>
  <si>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</si>
  <si>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</si>
  <si>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</si>
  <si>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</si>
  <si>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</si>
  <si>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</si>
  <si>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</si>
  <si>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</si>
  <si>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</si>
  <si>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</si>
  <si>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</si>
  <si>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</si>
  <si>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</si>
  <si>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</si>
  <si>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</si>
  <si>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</si>
  <si>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</si>
  <si>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</si>
  <si>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</si>
  <si>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</si>
  <si>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平成14年度から施設整備を開始しているため、該当する数値はなく、施設は健全資産であると言えるが、資産状況を適切に把握し、計画的な更新に取り組むことが重要である。
　</t>
    <rPh sb="3" eb="5">
      <t>ヘイセイ</t>
    </rPh>
    <rPh sb="7" eb="9">
      <t>ネンド</t>
    </rPh>
    <rPh sb="11" eb="13">
      <t>シセツ</t>
    </rPh>
    <rPh sb="13" eb="15">
      <t>セイビ</t>
    </rPh>
    <rPh sb="16" eb="18">
      <t>カイシ</t>
    </rPh>
    <rPh sb="25" eb="27">
      <t>ガイトウ</t>
    </rPh>
    <rPh sb="29" eb="31">
      <t>スウチ</t>
    </rPh>
    <rPh sb="35" eb="37">
      <t>シセツ</t>
    </rPh>
    <rPh sb="51" eb="53">
      <t>シサン</t>
    </rPh>
    <rPh sb="53" eb="55">
      <t>ジョウキョウ</t>
    </rPh>
    <rPh sb="56" eb="58">
      <t>テキセツ</t>
    </rPh>
    <rPh sb="59" eb="61">
      <t>ハアク</t>
    </rPh>
    <rPh sb="63" eb="65">
      <t>ケイカク</t>
    </rPh>
    <rPh sb="65" eb="66">
      <t>テキ</t>
    </rPh>
    <rPh sb="67" eb="69">
      <t>コウシン</t>
    </rPh>
    <rPh sb="70" eb="71">
      <t>ト</t>
    </rPh>
    <rPh sb="72" eb="73">
      <t>ク</t>
    </rPh>
    <rPh sb="77" eb="79">
      <t>ジュウヨウ</t>
    </rPh>
    <phoneticPr fontId="16"/>
  </si>
  <si>
    <t xml:space="preserve">
①収益的収支比率
　本来の自主財源である給水収益（水道使用料）で事業運営費及び地方債償還金を賄うことは困難であり、一般会計繰入金（基準外繰入含む）で補っているため、経営改善が必要である。
④企業債残高対給水収益比率
　膜ろ過設備建設（クリプトスポリジウム対策）や、水道事業の統合を目指した施設の構築事業を実施した際の市債借入により、類似団体の平均値よりかなり高い比率となっている。
⑤料金回収率
　5.06％と著しく少ない状況であり、経営の効率及び透明性の向上を図るために、令和4年4月に上水道事業に統合し、費用の削減及び料金の改定を行い改善に取り組む。
⑥給水原価
　膜ろ過設備建設（クリプトスポリジウム対策）や、水道事業の統合を目指した施設の構築事業を実施したため、類似団体の平均値を大きく上回っている。
⑦施設利用率
　類似団体の平均値より低くなっている。これは主に給水人口の減少などにより、配水量が減少しているためと考えられる。
⑧有収率
　平均値を若干上回っているが、更なる管理徹底を行い、効率化を図る必要がある。</t>
    <rPh sb="83" eb="85">
      <t>ケイエイ</t>
    </rPh>
    <rPh sb="85" eb="87">
      <t>カイゼン</t>
    </rPh>
    <rPh sb="88" eb="90">
      <t>ヒツヨウ</t>
    </rPh>
    <rPh sb="159" eb="161">
      <t>シサイ</t>
    </rPh>
    <rPh sb="212" eb="214">
      <t>ジョウキョウ</t>
    </rPh>
    <rPh sb="218" eb="220">
      <t>ケイエイ</t>
    </rPh>
    <rPh sb="221" eb="223">
      <t>コウリツ</t>
    </rPh>
    <rPh sb="223" eb="224">
      <t>オヨ</t>
    </rPh>
    <rPh sb="225" eb="227">
      <t>トウメイ</t>
    </rPh>
    <rPh sb="227" eb="228">
      <t>セイ</t>
    </rPh>
    <rPh sb="229" eb="231">
      <t>コウジョウ</t>
    </rPh>
    <rPh sb="232" eb="233">
      <t>ハカ</t>
    </rPh>
    <rPh sb="238" eb="240">
      <t>レイワ</t>
    </rPh>
    <rPh sb="241" eb="242">
      <t>ネン</t>
    </rPh>
    <rPh sb="243" eb="244">
      <t>ツキ</t>
    </rPh>
    <rPh sb="245" eb="250">
      <t>ジョウスイドウジギョウ</t>
    </rPh>
    <rPh sb="251" eb="253">
      <t>トウゴウ</t>
    </rPh>
    <rPh sb="268" eb="269">
      <t>オコナ</t>
    </rPh>
    <rPh sb="270" eb="272">
      <t>カイゼン</t>
    </rPh>
    <rPh sb="273" eb="274">
      <t>ト</t>
    </rPh>
    <rPh sb="275" eb="276">
      <t>ク</t>
    </rPh>
    <rPh sb="385" eb="386">
      <t>オモ</t>
    </rPh>
    <phoneticPr fontId="4"/>
  </si>
  <si>
    <t>　膜ろ過設備建設（クリプトスポリジウム対策）や、南アルプス市水道事業との統合を目標とした施設建設事業等を進めた為、市債借入残高が増加している。
　また、給水原価の上昇及び料金回収率の低下も見られ、引き続き、一般会計繰入金（基準外繰入含む）により経営を維持している厳しい状況である。
　令和4年4月に上水道事業に統合を行い、事業の効率化・経営の健全性に取り組む。</t>
    <rPh sb="142" eb="144">
      <t>レイワ</t>
    </rPh>
    <rPh sb="145" eb="146">
      <t>ネン</t>
    </rPh>
    <rPh sb="147" eb="148">
      <t>ツキ</t>
    </rPh>
    <rPh sb="149" eb="152">
      <t>ジョウスイドウ</t>
    </rPh>
    <rPh sb="152" eb="154">
      <t>ジギョウ</t>
    </rPh>
    <rPh sb="155" eb="157">
      <t>トウゴウ</t>
    </rPh>
    <rPh sb="158" eb="159">
      <t>オコナ</t>
    </rPh>
    <rPh sb="161" eb="163">
      <t>ジギョウ</t>
    </rPh>
    <rPh sb="164" eb="167">
      <t>コウリツカ</t>
    </rPh>
    <rPh sb="175" eb="176">
      <t>ト</t>
    </rPh>
    <rPh sb="177" eb="1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</si>
</sst>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D-422A-8A3E-BE2C4ED84BD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CF9D-422A-8A3E-BE2C4ED84BD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38.24</c:v>
                </c:pt>
                <c:pt idx="1">
                  <c:v>38.89</c:v>
                </c:pt>
                <c:pt idx="2">
                  <c:v>38.94</c:v>
                </c:pt>
                <c:pt idx="3">
                  <c:v>29.93</c:v>
                </c:pt>
                <c:pt idx="4">
                  <c:v>31.49</c:v>
                </c:pt>
              </c:numCache>
            </c:numRef>
          </c:val>
          <c:extLst>
            <c:ext xmlns:c16="http://schemas.microsoft.com/office/drawing/2014/chart" uri="{C3380CC4-5D6E-409C-BE32-E72D297353CC}">
              <c16:uniqueId val="{00000000-AE64-4777-AB2A-2DBC1543F14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AE64-4777-AB2A-2DBC1543F14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81.17</c:v>
                </c:pt>
                <c:pt idx="1">
                  <c:v>81.760000000000005</c:v>
                </c:pt>
                <c:pt idx="2">
                  <c:v>75.84</c:v>
                </c:pt>
                <c:pt idx="3">
                  <c:v>73.06</c:v>
                </c:pt>
                <c:pt idx="4">
                  <c:v>71.27</c:v>
                </c:pt>
              </c:numCache>
            </c:numRef>
          </c:val>
          <c:extLst>
            <c:ext xmlns:c16="http://schemas.microsoft.com/office/drawing/2014/chart" uri="{C3380CC4-5D6E-409C-BE32-E72D297353CC}">
              <c16:uniqueId val="{00000000-2DE9-4D8A-B346-7BE4F71C4C2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2DE9-4D8A-B346-7BE4F71C4C2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53.43</c:v>
                </c:pt>
                <c:pt idx="1">
                  <c:v>66.97</c:v>
                </c:pt>
                <c:pt idx="2">
                  <c:v>58.07</c:v>
                </c:pt>
                <c:pt idx="3">
                  <c:v>51.21</c:v>
                </c:pt>
                <c:pt idx="4">
                  <c:v>55.21</c:v>
                </c:pt>
              </c:numCache>
            </c:numRef>
          </c:val>
          <c:extLst>
            <c:ext xmlns:c16="http://schemas.microsoft.com/office/drawing/2014/chart" uri="{C3380CC4-5D6E-409C-BE32-E72D297353CC}">
              <c16:uniqueId val="{00000000-E659-4294-BA7A-5542A955F55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659-4294-BA7A-5542A955F55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7B-4091-B82C-C31A959E38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7B-4091-B82C-C31A959E38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3E-4454-8131-D0117A64DCB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3E-4454-8131-D0117A64DCB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A-44D0-AE69-E0B3CAF5372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A-44D0-AE69-E0B3CAF5372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8A-439E-9651-01153F5F6A1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A-439E-9651-01153F5F6A1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11806.65</c:v>
                </c:pt>
                <c:pt idx="1">
                  <c:v>11090.1</c:v>
                </c:pt>
                <c:pt idx="2">
                  <c:v>11114.77</c:v>
                </c:pt>
                <c:pt idx="3">
                  <c:v>13031.24</c:v>
                </c:pt>
                <c:pt idx="4">
                  <c:v>11900.3</c:v>
                </c:pt>
              </c:numCache>
            </c:numRef>
          </c:val>
          <c:extLst>
            <c:ext xmlns:c16="http://schemas.microsoft.com/office/drawing/2014/chart" uri="{C3380CC4-5D6E-409C-BE32-E72D297353CC}">
              <c16:uniqueId val="{00000000-0259-4005-84EA-6AF150D91C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0259-4005-84EA-6AF150D91C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10.24</c:v>
                </c:pt>
                <c:pt idx="1">
                  <c:v>7.55</c:v>
                </c:pt>
                <c:pt idx="2">
                  <c:v>8.9700000000000006</c:v>
                </c:pt>
                <c:pt idx="3">
                  <c:v>5.41</c:v>
                </c:pt>
                <c:pt idx="4">
                  <c:v>5.0599999999999996</c:v>
                </c:pt>
              </c:numCache>
            </c:numRef>
          </c:val>
          <c:extLst>
            <c:ext xmlns:c16="http://schemas.microsoft.com/office/drawing/2014/chart" uri="{C3380CC4-5D6E-409C-BE32-E72D297353CC}">
              <c16:uniqueId val="{00000000-8A2E-40D8-828F-9144465A756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8A2E-40D8-828F-9144465A756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1083.69</c:v>
                </c:pt>
                <c:pt idx="1">
                  <c:v>1466.68</c:v>
                </c:pt>
                <c:pt idx="2">
                  <c:v>1274.6199999999999</c:v>
                </c:pt>
                <c:pt idx="3">
                  <c:v>2284.36</c:v>
                </c:pt>
                <c:pt idx="4">
                  <c:v>2419.36</c:v>
                </c:pt>
              </c:numCache>
            </c:numRef>
          </c:val>
          <c:extLst>
            <c:ext xmlns:c16="http://schemas.microsoft.com/office/drawing/2014/chart" uri="{C3380CC4-5D6E-409C-BE32-E72D297353CC}">
              <c16:uniqueId val="{00000000-F849-469F-91AA-96AF3389110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849-469F-91AA-96AF3389110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山梨県　南アルプス市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71496</v>
      </c>
      <c r="AM8" s="37"/>
      <c r="AN8" s="37"/>
      <c r="AO8" s="37"/>
      <c r="AP8" s="37"/>
      <c r="AQ8" s="37"/>
      <c r="AR8" s="37"/>
      <c r="AS8" s="37"/>
      <c r="AT8" s="38">
        <f>データ!$S$6</f>
        <v>264.14</v>
      </c>
      <c r="AU8" s="38"/>
      <c r="AV8" s="38"/>
      <c r="AW8" s="38"/>
      <c r="AX8" s="38"/>
      <c r="AY8" s="38"/>
      <c r="AZ8" s="38"/>
      <c r="BA8" s="38"/>
      <c r="BB8" s="38">
        <f>データ!$T$6</f>
        <v>270.67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0.34</v>
      </c>
      <c r="Q10" s="38"/>
      <c r="R10" s="38"/>
      <c r="S10" s="38"/>
      <c r="T10" s="38"/>
      <c r="U10" s="38"/>
      <c r="V10" s="38"/>
      <c r="W10" s="37">
        <f>データ!$Q$6</f>
        <v>1848</v>
      </c>
      <c r="X10" s="37"/>
      <c r="Y10" s="37"/>
      <c r="Z10" s="37"/>
      <c r="AA10" s="37"/>
      <c r="AB10" s="37"/>
      <c r="AC10" s="37"/>
      <c r="AD10" s="2"/>
      <c r="AE10" s="2"/>
      <c r="AF10" s="2"/>
      <c r="AG10" s="2"/>
      <c r="AH10" s="2"/>
      <c r="AI10" s="2"/>
      <c r="AJ10" s="2"/>
      <c r="AK10" s="2"/>
      <c r="AL10" s="37">
        <f>データ!$U$6</f>
        <v>241</v>
      </c>
      <c r="AM10" s="37"/>
      <c r="AN10" s="37"/>
      <c r="AO10" s="37"/>
      <c r="AP10" s="37"/>
      <c r="AQ10" s="37"/>
      <c r="AR10" s="37"/>
      <c r="AS10" s="37"/>
      <c r="AT10" s="38">
        <f>データ!$V$6</f>
        <v>1.6</v>
      </c>
      <c r="AU10" s="38"/>
      <c r="AV10" s="38"/>
      <c r="AW10" s="38"/>
      <c r="AX10" s="38"/>
      <c r="AY10" s="38"/>
      <c r="AZ10" s="38"/>
      <c r="BA10" s="38"/>
      <c r="BB10" s="38">
        <f>データ!$W$6</f>
        <v>150.63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115</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114</v>
      </c>
      <c r="BM47" s="78"/>
      <c r="BN47" s="78"/>
      <c r="BO47" s="78"/>
      <c r="BP47" s="78"/>
      <c r="BQ47" s="78"/>
      <c r="BR47" s="78"/>
      <c r="BS47" s="78"/>
      <c r="BT47" s="78"/>
      <c r="BU47" s="78"/>
      <c r="BV47" s="78"/>
      <c r="BW47" s="78"/>
      <c r="BX47" s="78"/>
      <c r="BY47" s="78"/>
      <c r="BZ47" s="7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8"/>
      <c r="BN60" s="78"/>
      <c r="BO60" s="78"/>
      <c r="BP60" s="78"/>
      <c r="BQ60" s="78"/>
      <c r="BR60" s="78"/>
      <c r="BS60" s="78"/>
      <c r="BT60" s="78"/>
      <c r="BU60" s="78"/>
      <c r="BV60" s="78"/>
      <c r="BW60" s="78"/>
      <c r="BX60" s="78"/>
      <c r="BY60" s="78"/>
      <c r="BZ60" s="7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8"/>
      <c r="BN61" s="78"/>
      <c r="BO61" s="78"/>
      <c r="BP61" s="78"/>
      <c r="BQ61" s="78"/>
      <c r="BR61" s="78"/>
      <c r="BS61" s="78"/>
      <c r="BT61" s="78"/>
      <c r="BU61" s="78"/>
      <c r="BV61" s="78"/>
      <c r="BW61" s="78"/>
      <c r="BX61" s="78"/>
      <c r="BY61" s="78"/>
      <c r="BZ61" s="7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BdqHwu1bzwAdF5EnU6yxrVNIvKhS7N4v5+ZvB+9E/Y6eBhTPrWfaIKyL9zxXZe+yJQ0vbnZBSFQMkC9r/JEbqA==" saltValue="XS7+VBA9J+S2lv+Bsh9M9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55</v>
      </c>
      <c r="B4" s="17"/>
      <c r="C4" s="17"/>
      <c r="D4" s="17"/>
      <c r="E4" s="17"/>
      <c r="F4" s="17"/>
      <c r="G4" s="17"/>
      <c r="H4" s="87"/>
      <c r="I4" s="88"/>
      <c r="J4" s="88"/>
      <c r="K4" s="88"/>
      <c r="L4" s="88"/>
      <c r="M4" s="88"/>
      <c r="N4" s="88"/>
      <c r="O4" s="88"/>
      <c r="P4" s="88"/>
      <c r="Q4" s="88"/>
      <c r="R4" s="88"/>
      <c r="S4" s="88"/>
      <c r="T4" s="88"/>
      <c r="U4" s="88"/>
      <c r="V4" s="88"/>
      <c r="W4" s="89"/>
      <c r="X4" s="83" t="s">
        <v>56</v>
      </c>
      <c r="Y4" s="83"/>
      <c r="Z4" s="83"/>
      <c r="AA4" s="83"/>
      <c r="AB4" s="83"/>
      <c r="AC4" s="83"/>
      <c r="AD4" s="83"/>
      <c r="AE4" s="83"/>
      <c r="AF4" s="83"/>
      <c r="AG4" s="83"/>
      <c r="AH4" s="83"/>
      <c r="AI4" s="83" t="s">
        <v>57</v>
      </c>
      <c r="AJ4" s="83"/>
      <c r="AK4" s="83"/>
      <c r="AL4" s="83"/>
      <c r="AM4" s="83"/>
      <c r="AN4" s="83"/>
      <c r="AO4" s="83"/>
      <c r="AP4" s="83"/>
      <c r="AQ4" s="83"/>
      <c r="AR4" s="83"/>
      <c r="AS4" s="83"/>
      <c r="AT4" s="83" t="s">
        <v>58</v>
      </c>
      <c r="AU4" s="83"/>
      <c r="AV4" s="83"/>
      <c r="AW4" s="83"/>
      <c r="AX4" s="83"/>
      <c r="AY4" s="83"/>
      <c r="AZ4" s="83"/>
      <c r="BA4" s="83"/>
      <c r="BB4" s="83"/>
      <c r="BC4" s="83"/>
      <c r="BD4" s="83"/>
      <c r="BE4" s="83" t="s">
        <v>59</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64</v>
      </c>
      <c r="DI4" s="83"/>
      <c r="DJ4" s="83"/>
      <c r="DK4" s="83"/>
      <c r="DL4" s="83"/>
      <c r="DM4" s="83"/>
      <c r="DN4" s="83"/>
      <c r="DO4" s="83"/>
      <c r="DP4" s="83"/>
      <c r="DQ4" s="83"/>
      <c r="DR4" s="83"/>
      <c r="DS4" s="83" t="s">
        <v>65</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192082</v>
      </c>
      <c r="D6" s="20">
        <f t="shared" si="3"/>
        <v>47</v>
      </c>
      <c r="E6" s="20">
        <f t="shared" si="3"/>
        <v>1</v>
      </c>
      <c r="F6" s="20">
        <f t="shared" si="3"/>
        <v>0</v>
      </c>
      <c r="G6" s="20">
        <f t="shared" si="3"/>
        <v>0</v>
      </c>
      <c r="H6" s="20" t="str">
        <f t="shared" si="3"/>
        <v>山梨県　南アルプス市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0.34</v>
      </c>
      <c r="Q6" s="21">
        <f t="shared" si="3"/>
        <v>1848</v>
      </c>
      <c r="R6" s="21">
        <f t="shared" si="3"/>
        <v>71496</v>
      </c>
      <c r="S6" s="21">
        <f t="shared" si="3"/>
        <v>264.14</v>
      </c>
      <c r="T6" s="21">
        <f t="shared" si="3"/>
        <v>270.67</v>
      </c>
      <c r="U6" s="21">
        <f t="shared" si="3"/>
        <v>241</v>
      </c>
      <c r="V6" s="21">
        <f t="shared" si="3"/>
        <v>1.6</v>
      </c>
      <c r="W6" s="21">
        <f t="shared" si="3"/>
        <v>150.63</v>
      </c>
      <c r="X6" s="22">
        <f>IF(X7="",NA(),X7)</f>
        <v>53.43</v>
      </c>
      <c r="Y6" s="22">
        <f t="shared" ref="Y6:AG6" si="4">IF(Y7="",NA(),Y7)</f>
        <v>66.97</v>
      </c>
      <c r="Z6" s="22">
        <f t="shared" si="4"/>
        <v>58.07</v>
      </c>
      <c r="AA6" s="22">
        <f t="shared" si="4"/>
        <v>51.21</v>
      </c>
      <c r="AB6" s="22">
        <f t="shared" si="4"/>
        <v>55.21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11806.65</v>
      </c>
      <c r="BF6" s="22">
        <f t="shared" ref="BF6:BN6" si="7">IF(BF7="",NA(),BF7)</f>
        <v>11090.1</v>
      </c>
      <c r="BG6" s="22">
        <f t="shared" si="7"/>
        <v>11114.77</v>
      </c>
      <c r="BH6" s="22">
        <f t="shared" si="7"/>
        <v>13031.24</v>
      </c>
      <c r="BI6" s="22">
        <f t="shared" si="7"/>
        <v>11900.3</v>
      </c>
      <c r="BJ6" s="22">
        <f t="shared" si="7"/>
        <v>1302.33</v>
      </c>
      <c r="BK6" s="22">
        <f t="shared" si="7"/>
        <v>1274.21</v>
      </c>
      <c r="BL6" s="22">
        <f t="shared" si="7"/>
        <v>1183.92</v>
      </c>
      <c r="BM6" s="22">
        <f t="shared" si="7"/>
        <v>1128.72</v>
      </c>
      <c r="BN6" s="22">
        <f t="shared" si="7"/>
        <v>1125.25</v>
      </c>
      <c r="BO6" s="21" t="str">
        <f>IF(BO7="","",IF(BO7="-","【-】","【"&amp;SUBSTITUTE(TEXT(BO7,"#,##0.00"),"-","△")&amp;"】"))</f>
        <v>【940.88】</v>
      </c>
      <c r="BP6" s="22">
        <f>IF(BP7="",NA(),BP7)</f>
        <v>10.24</v>
      </c>
      <c r="BQ6" s="22">
        <f t="shared" ref="BQ6:BY6" si="8">IF(BQ7="",NA(),BQ7)</f>
        <v>7.55</v>
      </c>
      <c r="BR6" s="22">
        <f t="shared" si="8"/>
        <v>8.9700000000000006</v>
      </c>
      <c r="BS6" s="22">
        <f t="shared" si="8"/>
        <v>5.41</v>
      </c>
      <c r="BT6" s="22">
        <f t="shared" si="8"/>
        <v>5.0599999999999996</v>
      </c>
      <c r="BU6" s="22">
        <f t="shared" si="8"/>
        <v>40.89</v>
      </c>
      <c r="BV6" s="22">
        <f t="shared" si="8"/>
        <v>41.25</v>
      </c>
      <c r="BW6" s="22">
        <f t="shared" si="8"/>
        <v>42.5</v>
      </c>
      <c r="BX6" s="22">
        <f t="shared" si="8"/>
        <v>41.84</v>
      </c>
      <c r="BY6" s="22">
        <f t="shared" si="8"/>
        <v>41.44</v>
      </c>
      <c r="BZ6" s="21" t="str">
        <f>IF(BZ7="","",IF(BZ7="-","【-】","【"&amp;SUBSTITUTE(TEXT(BZ7,"#,##0.00"),"-","△")&amp;"】"))</f>
        <v>【54.59】</v>
      </c>
      <c r="CA6" s="22">
        <f>IF(CA7="",NA(),CA7)</f>
        <v>1083.69</v>
      </c>
      <c r="CB6" s="22">
        <f t="shared" ref="CB6:CJ6" si="9">IF(CB7="",NA(),CB7)</f>
        <v>1466.68</v>
      </c>
      <c r="CC6" s="22">
        <f t="shared" si="9"/>
        <v>1274.6199999999999</v>
      </c>
      <c r="CD6" s="22">
        <f t="shared" si="9"/>
        <v>2284.36</v>
      </c>
      <c r="CE6" s="22">
        <f t="shared" si="9"/>
        <v>2419.36</v>
      </c>
      <c r="CF6" s="22">
        <f t="shared" si="9"/>
        <v>383.2</v>
      </c>
      <c r="CG6" s="22">
        <f t="shared" si="9"/>
        <v>383.25</v>
      </c>
      <c r="CH6" s="22">
        <f t="shared" si="9"/>
        <v>377.72</v>
      </c>
      <c r="CI6" s="22">
        <f t="shared" si="9"/>
        <v>390.47</v>
      </c>
      <c r="CJ6" s="22">
        <f t="shared" si="9"/>
        <v>403.61</v>
      </c>
      <c r="CK6" s="21" t="str">
        <f>IF(CK7="","",IF(CK7="-","【-】","【"&amp;SUBSTITUTE(TEXT(CK7,"#,##0.00"),"-","△")&amp;"】"))</f>
        <v>【301.20】</v>
      </c>
      <c r="CL6" s="22">
        <f>IF(CL7="",NA(),CL7)</f>
        <v>38.24</v>
      </c>
      <c r="CM6" s="22">
        <f t="shared" ref="CM6:CU6" si="10">IF(CM7="",NA(),CM7)</f>
        <v>38.89</v>
      </c>
      <c r="CN6" s="22">
        <f t="shared" si="10"/>
        <v>38.94</v>
      </c>
      <c r="CO6" s="22">
        <f t="shared" si="10"/>
        <v>29.93</v>
      </c>
      <c r="CP6" s="22">
        <f t="shared" si="10"/>
        <v>31.49</v>
      </c>
      <c r="CQ6" s="22">
        <f t="shared" si="10"/>
        <v>47.95</v>
      </c>
      <c r="CR6" s="22">
        <f t="shared" si="10"/>
        <v>48.26</v>
      </c>
      <c r="CS6" s="22">
        <f t="shared" si="10"/>
        <v>48.01</v>
      </c>
      <c r="CT6" s="22">
        <f t="shared" si="10"/>
        <v>49.08</v>
      </c>
      <c r="CU6" s="22">
        <f t="shared" si="10"/>
        <v>51.46</v>
      </c>
      <c r="CV6" s="21" t="str">
        <f>IF(CV7="","",IF(CV7="-","【-】","【"&amp;SUBSTITUTE(TEXT(CV7,"#,##0.00"),"-","△")&amp;"】"))</f>
        <v>【56.42】</v>
      </c>
      <c r="CW6" s="22">
        <f>IF(CW7="",NA(),CW7)</f>
        <v>81.17</v>
      </c>
      <c r="CX6" s="22">
        <f t="shared" ref="CX6:DF6" si="11">IF(CX7="",NA(),CX7)</f>
        <v>81.760000000000005</v>
      </c>
      <c r="CY6" s="22">
        <f t="shared" si="11"/>
        <v>75.84</v>
      </c>
      <c r="CZ6" s="22">
        <f t="shared" si="11"/>
        <v>73.06</v>
      </c>
      <c r="DA6" s="22">
        <f t="shared" si="11"/>
        <v>71.27</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192082</v>
      </c>
      <c r="D7" s="24">
        <v>47</v>
      </c>
      <c r="E7" s="24">
        <v>1</v>
      </c>
      <c r="F7" s="24">
        <v>0</v>
      </c>
      <c r="G7" s="24">
        <v>0</v>
      </c>
      <c r="H7" s="24" t="s">
        <v>96</v>
      </c>
      <c r="I7" s="24" t="s">
        <v>97</v>
      </c>
      <c r="J7" s="24" t="s">
        <v>98</v>
      </c>
      <c r="K7" s="24" t="s">
        <v>99</v>
      </c>
      <c r="L7" s="24" t="s">
        <v>100</v>
      </c>
      <c r="M7" s="24" t="s">
        <v>101</v>
      </c>
      <c r="N7" s="25" t="s">
        <v>102</v>
      </c>
      <c r="O7" s="25" t="s">
        <v>103</v>
      </c>
      <c r="P7" s="25">
        <v>0.34</v>
      </c>
      <c r="Q7" s="25">
        <v>1848</v>
      </c>
      <c r="R7" s="25">
        <v>71496</v>
      </c>
      <c r="S7" s="25">
        <v>264.14</v>
      </c>
      <c r="T7" s="25">
        <v>270.67</v>
      </c>
      <c r="U7" s="25">
        <v>241</v>
      </c>
      <c r="V7" s="25">
        <v>1.6</v>
      </c>
      <c r="W7" s="25">
        <v>150.63</v>
      </c>
      <c r="X7" s="25">
        <v>53.43</v>
      </c>
      <c r="Y7" s="25">
        <v>66.97</v>
      </c>
      <c r="Z7" s="25">
        <v>58.07</v>
      </c>
      <c r="AA7" s="25">
        <v>51.21</v>
      </c>
      <c r="AB7" s="25">
        <v>55.21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11806.65</v>
      </c>
      <c r="BF7" s="25">
        <v>11090.1</v>
      </c>
      <c r="BG7" s="25">
        <v>11114.77</v>
      </c>
      <c r="BH7" s="25">
        <v>13031.24</v>
      </c>
      <c r="BI7" s="25">
        <v>11900.3</v>
      </c>
      <c r="BJ7" s="25">
        <v>1302.33</v>
      </c>
      <c r="BK7" s="25">
        <v>1274.21</v>
      </c>
      <c r="BL7" s="25">
        <v>1183.92</v>
      </c>
      <c r="BM7" s="25">
        <v>1128.72</v>
      </c>
      <c r="BN7" s="25">
        <v>1125.25</v>
      </c>
      <c r="BO7" s="25">
        <v>940.88</v>
      </c>
      <c r="BP7" s="25">
        <v>10.24</v>
      </c>
      <c r="BQ7" s="25">
        <v>7.55</v>
      </c>
      <c r="BR7" s="25">
        <v>8.9700000000000006</v>
      </c>
      <c r="BS7" s="25">
        <v>5.41</v>
      </c>
      <c r="BT7" s="25">
        <v>5.0599999999999996</v>
      </c>
      <c r="BU7" s="25">
        <v>40.89</v>
      </c>
      <c r="BV7" s="25">
        <v>41.25</v>
      </c>
      <c r="BW7" s="25">
        <v>42.5</v>
      </c>
      <c r="BX7" s="25">
        <v>41.84</v>
      </c>
      <c r="BY7" s="25">
        <v>41.44</v>
      </c>
      <c r="BZ7" s="25">
        <v>54.59</v>
      </c>
      <c r="CA7" s="25">
        <v>1083.69</v>
      </c>
      <c r="CB7" s="25">
        <v>1466.68</v>
      </c>
      <c r="CC7" s="25">
        <v>1274.6199999999999</v>
      </c>
      <c r="CD7" s="25">
        <v>2284.36</v>
      </c>
      <c r="CE7" s="25">
        <v>2419.36</v>
      </c>
      <c r="CF7" s="25">
        <v>383.2</v>
      </c>
      <c r="CG7" s="25">
        <v>383.25</v>
      </c>
      <c r="CH7" s="25">
        <v>377.72</v>
      </c>
      <c r="CI7" s="25">
        <v>390.47</v>
      </c>
      <c r="CJ7" s="25">
        <v>403.61</v>
      </c>
      <c r="CK7" s="25">
        <v>301.2</v>
      </c>
      <c r="CL7" s="25">
        <v>38.24</v>
      </c>
      <c r="CM7" s="25">
        <v>38.89</v>
      </c>
      <c r="CN7" s="25">
        <v>38.94</v>
      </c>
      <c r="CO7" s="25">
        <v>29.93</v>
      </c>
      <c r="CP7" s="25">
        <v>31.49</v>
      </c>
      <c r="CQ7" s="25">
        <v>47.95</v>
      </c>
      <c r="CR7" s="25">
        <v>48.26</v>
      </c>
      <c r="CS7" s="25">
        <v>48.01</v>
      </c>
      <c r="CT7" s="25">
        <v>49.08</v>
      </c>
      <c r="CU7" s="25">
        <v>51.46</v>
      </c>
      <c r="CV7" s="25">
        <v>56.42</v>
      </c>
      <c r="CW7" s="25">
        <v>81.17</v>
      </c>
      <c r="CX7" s="25">
        <v>81.760000000000005</v>
      </c>
      <c r="CY7" s="25">
        <v>75.84</v>
      </c>
      <c r="CZ7" s="25">
        <v>73.06</v>
      </c>
      <c r="DA7" s="25">
        <v>71.27</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2023-02-13T09:53:57Z</cp:lastPrinted>
  <dcterms:created xsi:type="dcterms:W3CDTF">2022-12-01T01:09:54Z</dcterms:created>
  <dcterms:modified xsi:type="dcterms:W3CDTF">2023-02-13T09:54:05Z</dcterms:modified>
  <cp:category/>
</cp:coreProperties>
</file>