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上水道\07南アルプス市\"/>
    </mc:Choice>
  </mc:AlternateContent>
  <workbookProtection workbookAlgorithmName="SHA-512" workbookHashValue="Mywu266HgjP6ItHfUe8k32RuGAJqevOGOqCmuCS/BhbjKRsXBIoEvsuCVqCdz5CdT94XM7i/fQtCmPtupgDphA==" workbookSaltValue="7RXvqN7lrGnloXsOsyAIBw==" workbookSpinCount="100000" lockStructure="1"/>
  <bookViews>
    <workbookView xWindow="0" yWindow="0" windowWidth="30720" windowHeight="1269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BB10" i="4"/>
  <c r="AL10" i="4"/>
  <c r="I10" i="4"/>
  <c r="B10" i="4"/>
  <c r="BB8" i="4"/>
  <c r="AT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<sst xmlns="http://schemas.openxmlformats.org/spreadsheetml/2006/main" count="228" uniqueCount="113">
  <si>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</si>
  <si>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</si>
  <si>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</si>
  <si>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</si>
  <si>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</si>
  <si>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</si>
  <si>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</si>
  <si>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</si>
  <si>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</si>
  <si>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</si>
  <si>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</si>
  <si>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</si>
  <si>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</si>
  <si>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</si>
  <si>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</si>
  <si>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</si>
  <si>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</si>
  <si>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</si>
  <si>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</si>
  <si>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</si>
  <si>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</si>
  <si>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</si>
  <si>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</si>
  <si>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</si>
  <si>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</si>
  <si>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</si>
  <si>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</si>
  <si>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</si>
  <si>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</si>
  <si>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</si>
  <si>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</si>
  <si>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</si>
  <si>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</si>
  <si>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</si>
  <si>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</si>
  <si>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</si>
  <si>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</si>
  <si>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</si>
  <si>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</si>
  <si>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</si>
  <si>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</si>
  <si>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</si>
  <si>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</si>
  <si>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</si>
  <si>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</si>
  <si>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</si>
  <si>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</si>
  <si>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</si>
  <si>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</si>
  <si>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</si>
  <si>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</si>
  <si>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</si>
  <si>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</si>
  <si>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</si>
  <si>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</si>
  <si>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</si>
  <si>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</si>
  <si>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</si>
  <si>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</si>
  <si>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</si>
  <si>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</si>
  <si>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</si>
  <si>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</si>
  <si>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</si>
  <si>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</si>
  <si>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</si>
  <si>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</si>
  <si>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</si>
  <si>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</si>
  <si>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</si>
  <si>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</si>
  <si>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</si>
  <si>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</si>
  <si>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</si>
  <si>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</si>
  <si>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</si>
  <si>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</si>
  <si>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</si>
  <si>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</si>
  <si>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</si>
  <si>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</si>
  <si>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</si>
  <si>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</si>
  <si>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</si>
  <si>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</si>
  <si>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</si>
  <si>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</si>
  <si>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</si>
  <si>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</si>
  <si>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</si>
  <si>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</si>
  <si>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</si>
  <si>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</si>
  <si>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</si>
  <si>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</si>
  <si>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</si>
  <si>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</si>
  <si>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</si>
  <si>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</si>
  <si>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</si>
  <si>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</si>
  <si>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</si>
  <si>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</si>
  <si>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</si>
  <si>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</si>
  <si>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</si>
  <si>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</si>
  <si>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</si>
  <si>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</si>
  <si>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</si>
  <si>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近年は微増傾向にある。類似団体平均と比較すると低い状況であるが、老朽化が進行している状況が読み取れる。
②管路経年化率
　管路経年化率は例年は微減の方向でしたが、令和３年度は特に改善することが出来た、更に管路の更新が進んでいることも窺える。今後も布設年度不明管を精査し、正確な数値に見直していく。
③管路更新率
　平成30年度以降については、駒場浄水場系管路の更新工事を優先した影響により、類似団体平均より高い傾向である。管路の更新に際しては、機能の回復だけでなく、耐震性や長寿命化の視点も含めて、基幹管路及び病院や避難所へ給水する重要管路を優先するなど、更新優先順位に基づき計画的に更新・耐震化を進めていく。</t>
    <rPh sb="82" eb="84">
      <t>レイネン</t>
    </rPh>
    <rPh sb="101" eb="102">
      <t>トク</t>
    </rPh>
    <rPh sb="103" eb="105">
      <t>カイゼン</t>
    </rPh>
    <rPh sb="110" eb="112">
      <t>デキ</t>
    </rPh>
    <rPh sb="114" eb="115">
      <t>サラ</t>
    </rPh>
    <rPh sb="130" eb="131">
      <t>ウカガ</t>
    </rPh>
    <rPh sb="171" eb="173">
      <t>ヘイセイ</t>
    </rPh>
    <rPh sb="175" eb="176">
      <t>ネン</t>
    </rPh>
    <rPh sb="176" eb="177">
      <t>ド</t>
    </rPh>
    <rPh sb="177" eb="179">
      <t>イコウ</t>
    </rPh>
    <rPh sb="185" eb="187">
      <t>コマバ</t>
    </rPh>
    <rPh sb="187" eb="190">
      <t>ジョウスイジョウ</t>
    </rPh>
    <rPh sb="190" eb="191">
      <t>ケイ</t>
    </rPh>
    <rPh sb="191" eb="193">
      <t>カンロ</t>
    </rPh>
    <rPh sb="194" eb="196">
      <t>コウシン</t>
    </rPh>
    <rPh sb="196" eb="198">
      <t>コウジ</t>
    </rPh>
    <rPh sb="217" eb="218">
      <t>タカ</t>
    </rPh>
    <rPh sb="225" eb="227">
      <t>カンロ</t>
    </rPh>
    <rPh sb="228" eb="230">
      <t>コウシン</t>
    </rPh>
    <rPh sb="231" eb="232">
      <t>サイ</t>
    </rPh>
    <rPh sb="236" eb="238">
      <t>キノウ</t>
    </rPh>
    <rPh sb="239" eb="241">
      <t>カイフク</t>
    </rPh>
    <rPh sb="247" eb="249">
      <t>タイシン</t>
    </rPh>
    <rPh sb="249" eb="250">
      <t>セイ</t>
    </rPh>
    <rPh sb="251" eb="252">
      <t>チョウ</t>
    </rPh>
    <rPh sb="252" eb="255">
      <t>ジュミョウカ</t>
    </rPh>
    <rPh sb="256" eb="258">
      <t>シテン</t>
    </rPh>
    <rPh sb="259" eb="260">
      <t>フク</t>
    </rPh>
    <rPh sb="263" eb="265">
      <t>キカン</t>
    </rPh>
    <rPh sb="265" eb="267">
      <t>カンロ</t>
    </rPh>
    <rPh sb="267" eb="268">
      <t>オヨ</t>
    </rPh>
    <rPh sb="269" eb="271">
      <t>ビョウイン</t>
    </rPh>
    <rPh sb="272" eb="275">
      <t>ヒナンジョ</t>
    </rPh>
    <rPh sb="276" eb="278">
      <t>キュウスイ</t>
    </rPh>
    <rPh sb="280" eb="282">
      <t>ジュウヨウ</t>
    </rPh>
    <rPh sb="282" eb="284">
      <t>カンロ</t>
    </rPh>
    <rPh sb="285" eb="287">
      <t>ユウセン</t>
    </rPh>
    <rPh sb="292" eb="294">
      <t>コウシン</t>
    </rPh>
    <rPh sb="294" eb="296">
      <t>ユウセン</t>
    </rPh>
    <rPh sb="296" eb="298">
      <t>ジュンイ</t>
    </rPh>
    <rPh sb="299" eb="300">
      <t>モト</t>
    </rPh>
    <rPh sb="302" eb="304">
      <t>ケイカク</t>
    </rPh>
    <rPh sb="304" eb="305">
      <t>テキ</t>
    </rPh>
    <phoneticPr fontId="4"/>
  </si>
  <si>
    <t>　料金改定以降、給水収益が増加し、料金回収率については、100％を上回る結果が維持できている。しかし、有収率は類似団体平均と比較すると低い状況が続いている。
　引き続き、有収率の向上のため、漏水調査及び更新・耐震化計画に基づいた施設・設備・管路の更新・耐震化を推進し、無効水量の減少を図る。
　また、持続可能な水道事業の実現に向け、中長期的な視点に立ち、水道施設のライフサイクル全体にわたって効率的かつ効果的に管理運営するために、アセットマネジメントの手法を通して、中長期にわたった更新計画、財政計画の検討を行い、経費・維持管理費の削減についても、引き続き推進していく。</t>
    <rPh sb="5" eb="7">
      <t>イコウ</t>
    </rPh>
    <phoneticPr fontId="4"/>
  </si>
  <si>
    <t>①経常収支比率
　水道料金改定（値上げ）以降、給水収益の増加により、類似団体の平均値を常に上回っている。また、令和3年度に予定していた料金改定は、行わずに現状維持とした。
②累積欠損金比率
　欠損金は生じてはいないが、適切な収益の確保及び経費の削減を引き続き図っていく必要がある。
③流動比率
　決算時の未払金額によって比率が変動するため、一概に各年度との経年比較をすることはできないところもあるが、近年の経過では債務に対する支払い能力は確保できていると言える。
④企業債残高対給水収益比率
　今年度は増加したが事業の先送りなどもあるため、企業債借入については、今後も引き続き収支のバランスを考慮しつつ健全性を維持しながら、適正範囲での有効活用を図っていく必要がある。
⑤料金回収率
　水道料金改定（値上げ）以降、給水収益が増加となり、類似団体平均値をやや上回るまでに上昇した。今後も適切な料金収入を確保するとともに、経費節減を行うことが必要である。
⑥給水原価
　類似団体平均値以下を持続しており、経年比較では安定傾向が見られる。しかし、給水原価の上昇は、経費の増加が原因であることから、近年の物価高騰に伴い今後更なる投資の効率化や維持管理費の削減などの経営改善を検討していく必要がある。
⑦施設利用率
　近年、類似団体平均値を上回っていることから、概ね良好な施設規模を維持していると考えられるが、施設の統廃合を検討し更なる改善を図っていく。
⑧有収率
　類似団体平均と比較すると低い数値であり、漏水調査及び更新・耐震化計画に基づいた施設・設備・管路の更新・耐震化を推進し、有収率の向上を図る。</t>
    <rPh sb="20" eb="22">
      <t>イコウ</t>
    </rPh>
    <rPh sb="43" eb="44">
      <t>ツネ</t>
    </rPh>
    <rPh sb="45" eb="47">
      <t>ウワマワ</t>
    </rPh>
    <rPh sb="55" eb="57">
      <t>レイワ</t>
    </rPh>
    <rPh sb="58" eb="60">
      <t>ネンド</t>
    </rPh>
    <rPh sb="61" eb="63">
      <t>ヨテイ</t>
    </rPh>
    <rPh sb="67" eb="69">
      <t>リョウキン</t>
    </rPh>
    <rPh sb="69" eb="71">
      <t>カイテイ</t>
    </rPh>
    <rPh sb="73" eb="74">
      <t>オコナ</t>
    </rPh>
    <rPh sb="77" eb="79">
      <t>ゲンジョウ</t>
    </rPh>
    <rPh sb="79" eb="81">
      <t>イジ</t>
    </rPh>
    <rPh sb="247" eb="250">
      <t>コンネンド</t>
    </rPh>
    <rPh sb="251" eb="253">
      <t>ゾウカ</t>
    </rPh>
    <rPh sb="256" eb="258">
      <t>ジギョウ</t>
    </rPh>
    <rPh sb="259" eb="261">
      <t>サキオクジュウゼン</t>
    </rPh>
    <rPh sb="354" eb="356">
      <t>イコウ</t>
    </rPh>
    <rPh sb="492" eb="494">
      <t>キンネン</t>
    </rPh>
    <rPh sb="495" eb="497">
      <t>ブッカ</t>
    </rPh>
    <rPh sb="497" eb="499">
      <t>コウトウ</t>
    </rPh>
    <rPh sb="500" eb="501">
      <t>トモナ</t>
    </rPh>
    <rPh sb="504" eb="505">
      <t>サラ</t>
    </rPh>
    <rPh sb="507" eb="509">
      <t>トウシ</t>
    </rPh>
    <rPh sb="510" eb="513">
      <t>コウリツカ</t>
    </rPh>
    <rPh sb="526" eb="528">
      <t>ケイエイ</t>
    </rPh>
    <rPh sb="528" eb="530">
      <t>カイゼン</t>
    </rPh>
    <rPh sb="552" eb="554">
      <t>キンネン</t>
    </rPh>
    <rPh sb="573" eb="574">
      <t>オオム</t>
    </rPh>
    <rPh sb="575" eb="577">
      <t>リョウコウ</t>
    </rPh>
    <rPh sb="578" eb="580">
      <t>シセツ</t>
    </rPh>
    <rPh sb="580" eb="582">
      <t>キボ</t>
    </rPh>
    <rPh sb="583" eb="585">
      <t>イジ</t>
    </rPh>
    <rPh sb="590" eb="591">
      <t>カンガ</t>
    </rPh>
    <rPh sb="598" eb="600">
      <t>シセツ</t>
    </rPh>
    <rPh sb="601" eb="604">
      <t>トウハイゴウ</t>
    </rPh>
    <rPh sb="605" eb="607">
      <t>ケントウ</t>
    </rPh>
    <rPh sb="608" eb="609">
      <t>サラ</t>
    </rPh>
    <rPh sb="611" eb="613">
      <t>カイゼン</t>
    </rPh>
    <rPh sb="614" eb="61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</si>
</sst>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0.7</c:v>
                </c:pt>
                <c:pt idx="2">
                  <c:v>0.9</c:v>
                </c:pt>
                <c:pt idx="3">
                  <c:v>0.95</c:v>
                </c:pt>
                <c:pt idx="4">
                  <c:v>0.96</c:v>
                </c:pt>
              </c:numCache>
            </c:numRef>
          </c:val>
          <c:extLst>
            <c:ext xmlns:c16="http://schemas.microsoft.com/office/drawing/2014/chart" uri="{C3380CC4-5D6E-409C-BE32-E72D297353CC}">
              <c16:uniqueId val="{00000000-6CCA-478E-8093-B7EE6A8D96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CCA-478E-8093-B7EE6A8D96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61.59</c:v>
                </c:pt>
                <c:pt idx="1">
                  <c:v>60.33</c:v>
                </c:pt>
                <c:pt idx="2">
                  <c:v>61.08</c:v>
                </c:pt>
                <c:pt idx="3">
                  <c:v>62.31</c:v>
                </c:pt>
                <c:pt idx="4">
                  <c:v>61.67</c:v>
                </c:pt>
              </c:numCache>
            </c:numRef>
          </c:val>
          <c:extLst>
            <c:ext xmlns:c16="http://schemas.microsoft.com/office/drawing/2014/chart" uri="{C3380CC4-5D6E-409C-BE32-E72D297353CC}">
              <c16:uniqueId val="{00000000-2612-4371-A09E-8AB85E7F24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2612-4371-A09E-8AB85E7F24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78.02</c:v>
                </c:pt>
                <c:pt idx="1">
                  <c:v>76.61</c:v>
                </c:pt>
                <c:pt idx="2">
                  <c:v>77.81</c:v>
                </c:pt>
                <c:pt idx="3">
                  <c:v>79.98</c:v>
                </c:pt>
                <c:pt idx="4">
                  <c:v>78.73</c:v>
                </c:pt>
              </c:numCache>
            </c:numRef>
          </c:val>
          <c:extLst>
            <c:ext xmlns:c16="http://schemas.microsoft.com/office/drawing/2014/chart" uri="{C3380CC4-5D6E-409C-BE32-E72D297353CC}">
              <c16:uniqueId val="{00000000-38EA-41EE-B034-5998AB744A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38EA-41EE-B034-5998AB744A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115.48</c:v>
                </c:pt>
                <c:pt idx="1">
                  <c:v>114.12</c:v>
                </c:pt>
                <c:pt idx="2">
                  <c:v>116.26</c:v>
                </c:pt>
                <c:pt idx="3">
                  <c:v>123.42</c:v>
                </c:pt>
                <c:pt idx="4">
                  <c:v>115.61</c:v>
                </c:pt>
              </c:numCache>
            </c:numRef>
          </c:val>
          <c:extLst>
            <c:ext xmlns:c16="http://schemas.microsoft.com/office/drawing/2014/chart" uri="{C3380CC4-5D6E-409C-BE32-E72D297353CC}">
              <c16:uniqueId val="{00000000-C0D8-46DE-9C04-8AD29E1A3B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C0D8-46DE-9C04-8AD29E1A3B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40.909999999999997</c:v>
                </c:pt>
                <c:pt idx="1">
                  <c:v>41.31</c:v>
                </c:pt>
                <c:pt idx="2">
                  <c:v>42.89</c:v>
                </c:pt>
                <c:pt idx="3">
                  <c:v>43.38</c:v>
                </c:pt>
                <c:pt idx="4">
                  <c:v>44.29</c:v>
                </c:pt>
              </c:numCache>
            </c:numRef>
          </c:val>
          <c:extLst>
            <c:ext xmlns:c16="http://schemas.microsoft.com/office/drawing/2014/chart" uri="{C3380CC4-5D6E-409C-BE32-E72D297353CC}">
              <c16:uniqueId val="{00000000-6398-498A-A007-BA6D110457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398-498A-A007-BA6D110457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26.53</c:v>
                </c:pt>
                <c:pt idx="1">
                  <c:v>25.87</c:v>
                </c:pt>
                <c:pt idx="2">
                  <c:v>25.25</c:v>
                </c:pt>
                <c:pt idx="3">
                  <c:v>24.38</c:v>
                </c:pt>
                <c:pt idx="4">
                  <c:v>23.08</c:v>
                </c:pt>
              </c:numCache>
            </c:numRef>
          </c:val>
          <c:extLst>
            <c:ext xmlns:c16="http://schemas.microsoft.com/office/drawing/2014/chart" uri="{C3380CC4-5D6E-409C-BE32-E72D297353CC}">
              <c16:uniqueId val="{00000000-106B-44F3-A1A6-6E7AACA321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06B-44F3-A1A6-6E7AACA321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3C-421D-8529-9620272D16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663C-421D-8529-9620272D16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450.05</c:v>
                </c:pt>
                <c:pt idx="1">
                  <c:v>437.29</c:v>
                </c:pt>
                <c:pt idx="2">
                  <c:v>307.10000000000002</c:v>
                </c:pt>
                <c:pt idx="3">
                  <c:v>410.59</c:v>
                </c:pt>
                <c:pt idx="4">
                  <c:v>284.19</c:v>
                </c:pt>
              </c:numCache>
            </c:numRef>
          </c:val>
          <c:extLst>
            <c:ext xmlns:c16="http://schemas.microsoft.com/office/drawing/2014/chart" uri="{C3380CC4-5D6E-409C-BE32-E72D297353CC}">
              <c16:uniqueId val="{00000000-84D1-4F65-B327-B0C6CCE606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4D1-4F65-B327-B0C6CCE606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414.6</c:v>
                </c:pt>
                <c:pt idx="1">
                  <c:v>412.94</c:v>
                </c:pt>
                <c:pt idx="2">
                  <c:v>393.95</c:v>
                </c:pt>
                <c:pt idx="3">
                  <c:v>378.64</c:v>
                </c:pt>
                <c:pt idx="4">
                  <c:v>401.89</c:v>
                </c:pt>
              </c:numCache>
            </c:numRef>
          </c:val>
          <c:extLst>
            <c:ext xmlns:c16="http://schemas.microsoft.com/office/drawing/2014/chart" uri="{C3380CC4-5D6E-409C-BE32-E72D297353CC}">
              <c16:uniqueId val="{00000000-16DE-4501-ACD8-7CD425E19E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6DE-4501-ACD8-7CD425E19E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105.34</c:v>
                </c:pt>
                <c:pt idx="1">
                  <c:v>104.54</c:v>
                </c:pt>
                <c:pt idx="2">
                  <c:v>107</c:v>
                </c:pt>
                <c:pt idx="3">
                  <c:v>113.63</c:v>
                </c:pt>
                <c:pt idx="4">
                  <c:v>105.32</c:v>
                </c:pt>
              </c:numCache>
            </c:numRef>
          </c:val>
          <c:extLst>
            <c:ext xmlns:c16="http://schemas.microsoft.com/office/drawing/2014/chart" uri="{C3380CC4-5D6E-409C-BE32-E72D297353CC}">
              <c16:uniqueId val="{00000000-CB30-45F0-836B-AE38F9956A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CB30-45F0-836B-AE38F9956A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131.16</c:v>
                </c:pt>
                <c:pt idx="1">
                  <c:v>133.21</c:v>
                </c:pt>
                <c:pt idx="2">
                  <c:v>132.66</c:v>
                </c:pt>
                <c:pt idx="3">
                  <c:v>125.04</c:v>
                </c:pt>
                <c:pt idx="4">
                  <c:v>135.27000000000001</c:v>
                </c:pt>
              </c:numCache>
            </c:numRef>
          </c:val>
          <c:extLst>
            <c:ext xmlns:c16="http://schemas.microsoft.com/office/drawing/2014/chart" uri="{C3380CC4-5D6E-409C-BE32-E72D297353CC}">
              <c16:uniqueId val="{00000000-6479-47FB-B117-25B846BF00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479-47FB-B117-25B846BF00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山梨県　南アルプス市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A4</v>
      </c>
      <c r="X8" s="81"/>
      <c r="Y8" s="81"/>
      <c r="Z8" s="81"/>
      <c r="AA8" s="81"/>
      <c r="AB8" s="81"/>
      <c r="AC8" s="81"/>
      <c r="AD8" s="81" t="str">
        <f>データ!$M$6</f>
        <v>非設置</v>
      </c>
      <c r="AE8" s="81"/>
      <c r="AF8" s="81"/>
      <c r="AG8" s="81"/>
      <c r="AH8" s="81"/>
      <c r="AI8" s="81"/>
      <c r="AJ8" s="81"/>
      <c r="AK8" s="2"/>
      <c r="AL8" s="72">
        <f>データ!$R$6</f>
        <v>71496</v>
      </c>
      <c r="AM8" s="72"/>
      <c r="AN8" s="72"/>
      <c r="AO8" s="72"/>
      <c r="AP8" s="72"/>
      <c r="AQ8" s="72"/>
      <c r="AR8" s="72"/>
      <c r="AS8" s="72"/>
      <c r="AT8" s="37">
        <f>データ!$S$6</f>
        <v>264.14</v>
      </c>
      <c r="AU8" s="38"/>
      <c r="AV8" s="38"/>
      <c r="AW8" s="38"/>
      <c r="AX8" s="38"/>
      <c r="AY8" s="38"/>
      <c r="AZ8" s="38"/>
      <c r="BA8" s="38"/>
      <c r="BB8" s="61">
        <f>データ!$T$6</f>
        <v>270.67</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69.16</v>
      </c>
      <c r="J10" s="38"/>
      <c r="K10" s="38"/>
      <c r="L10" s="38"/>
      <c r="M10" s="38"/>
      <c r="N10" s="38"/>
      <c r="O10" s="71"/>
      <c r="P10" s="61">
        <f>データ!$P$6</f>
        <v>99.23</v>
      </c>
      <c r="Q10" s="61"/>
      <c r="R10" s="61"/>
      <c r="S10" s="61"/>
      <c r="T10" s="61"/>
      <c r="U10" s="61"/>
      <c r="V10" s="61"/>
      <c r="W10" s="72">
        <f>データ!$Q$6</f>
        <v>2508</v>
      </c>
      <c r="X10" s="72"/>
      <c r="Y10" s="72"/>
      <c r="Z10" s="72"/>
      <c r="AA10" s="72"/>
      <c r="AB10" s="72"/>
      <c r="AC10" s="72"/>
      <c r="AD10" s="2"/>
      <c r="AE10" s="2"/>
      <c r="AF10" s="2"/>
      <c r="AG10" s="2"/>
      <c r="AH10" s="2"/>
      <c r="AI10" s="2"/>
      <c r="AJ10" s="2"/>
      <c r="AK10" s="2"/>
      <c r="AL10" s="72">
        <f>データ!$U$6</f>
        <v>70848</v>
      </c>
      <c r="AM10" s="72"/>
      <c r="AN10" s="72"/>
      <c r="AO10" s="72"/>
      <c r="AP10" s="72"/>
      <c r="AQ10" s="72"/>
      <c r="AR10" s="72"/>
      <c r="AS10" s="72"/>
      <c r="AT10" s="37">
        <f>データ!$V$6</f>
        <v>96.47</v>
      </c>
      <c r="AU10" s="38"/>
      <c r="AV10" s="38"/>
      <c r="AW10" s="38"/>
      <c r="AX10" s="38"/>
      <c r="AY10" s="38"/>
      <c r="AZ10" s="38"/>
      <c r="BA10" s="38"/>
      <c r="BB10" s="61">
        <f>データ!$W$6</f>
        <v>734.4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111</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yf0RhtVRlN9NQDO/oEKm94O1f2LFbOV2Ku9+2RGtcIaljAJ/Qfat90x9NELQnehBnyOrsFnfBqkinaWJ/h/aA==" saltValue="+F7aLck/Wr561H/J2YiD5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192082</v>
      </c>
      <c r="D6" s="20">
        <f t="shared" si="3"/>
        <v>46</v>
      </c>
      <c r="E6" s="20">
        <f t="shared" si="3"/>
        <v>1</v>
      </c>
      <c r="F6" s="20">
        <f t="shared" si="3"/>
        <v>0</v>
      </c>
      <c r="G6" s="20">
        <f t="shared" si="3"/>
        <v>1</v>
      </c>
      <c r="H6" s="20" t="str">
        <f t="shared" si="3"/>
        <v>山梨県　南アルプス市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69.16</v>
      </c>
      <c r="P6" s="21">
        <f t="shared" si="3"/>
        <v>99.23</v>
      </c>
      <c r="Q6" s="21">
        <f t="shared" si="3"/>
        <v>2508</v>
      </c>
      <c r="R6" s="21">
        <f t="shared" si="3"/>
        <v>71496</v>
      </c>
      <c r="S6" s="21">
        <f t="shared" si="3"/>
        <v>264.14</v>
      </c>
      <c r="T6" s="21">
        <f t="shared" si="3"/>
        <v>270.67</v>
      </c>
      <c r="U6" s="21">
        <f t="shared" si="3"/>
        <v>70848</v>
      </c>
      <c r="V6" s="21">
        <f t="shared" si="3"/>
        <v>96.47</v>
      </c>
      <c r="W6" s="21">
        <f t="shared" si="3"/>
        <v>734.4</v>
      </c>
      <c r="X6" s="22">
        <f>IF(X7="",NA(),X7)</f>
        <v>115.48</v>
      </c>
      <c r="Y6" s="22">
        <f t="shared" ref="Y6:AG6" si="4">IF(Y7="",NA(),Y7)</f>
        <v>114.12</v>
      </c>
      <c r="Z6" s="22">
        <f t="shared" si="4"/>
        <v>116.26</v>
      </c>
      <c r="AA6" s="22">
        <f t="shared" si="4"/>
        <v>123.42</v>
      </c>
      <c r="AB6" s="22">
        <f t="shared" si="4"/>
        <v>115.61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450.05</v>
      </c>
      <c r="AU6" s="22">
        <f t="shared" ref="AU6:BC6" si="6">IF(AU7="",NA(),AU7)</f>
        <v>437.29</v>
      </c>
      <c r="AV6" s="22">
        <f t="shared" si="6"/>
        <v>307.10000000000002</v>
      </c>
      <c r="AW6" s="22">
        <f t="shared" si="6"/>
        <v>410.59</v>
      </c>
      <c r="AX6" s="22">
        <f t="shared" si="6"/>
        <v>284.19</v>
      </c>
      <c r="AY6" s="22">
        <f t="shared" si="6"/>
        <v>355.5</v>
      </c>
      <c r="AZ6" s="22">
        <f t="shared" si="6"/>
        <v>349.83</v>
      </c>
      <c r="BA6" s="22">
        <f t="shared" si="6"/>
        <v>360.86</v>
      </c>
      <c r="BB6" s="22">
        <f t="shared" si="6"/>
        <v>350.79</v>
      </c>
      <c r="BC6" s="22">
        <f t="shared" si="6"/>
        <v>354.57</v>
      </c>
      <c r="BD6" s="21" t="str">
        <f>IF(BD7="","",IF(BD7="-","【-】","【"&amp;SUBSTITUTE(TEXT(BD7,"#,##0.00"),"-","△")&amp;"】"))</f>
        <v>【261.51】</v>
      </c>
      <c r="BE6" s="22">
        <f>IF(BE7="",NA(),BE7)</f>
        <v>414.6</v>
      </c>
      <c r="BF6" s="22">
        <f t="shared" ref="BF6:BN6" si="7">IF(BF7="",NA(),BF7)</f>
        <v>412.94</v>
      </c>
      <c r="BG6" s="22">
        <f t="shared" si="7"/>
        <v>393.95</v>
      </c>
      <c r="BH6" s="22">
        <f t="shared" si="7"/>
        <v>378.64</v>
      </c>
      <c r="BI6" s="22">
        <f t="shared" si="7"/>
        <v>401.89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105.34</v>
      </c>
      <c r="BQ6" s="22">
        <f t="shared" ref="BQ6:BY6" si="8">IF(BQ7="",NA(),BQ7)</f>
        <v>104.54</v>
      </c>
      <c r="BR6" s="22">
        <f t="shared" si="8"/>
        <v>107</v>
      </c>
      <c r="BS6" s="22">
        <f t="shared" si="8"/>
        <v>113.63</v>
      </c>
      <c r="BT6" s="22">
        <f t="shared" si="8"/>
        <v>105.32</v>
      </c>
      <c r="BU6" s="22">
        <f t="shared" si="8"/>
        <v>104.57</v>
      </c>
      <c r="BV6" s="22">
        <f t="shared" si="8"/>
        <v>103.54</v>
      </c>
      <c r="BW6" s="22">
        <f t="shared" si="8"/>
        <v>103.32</v>
      </c>
      <c r="BX6" s="22">
        <f t="shared" si="8"/>
        <v>100.85</v>
      </c>
      <c r="BY6" s="22">
        <f t="shared" si="8"/>
        <v>103.79</v>
      </c>
      <c r="BZ6" s="21" t="str">
        <f>IF(BZ7="","",IF(BZ7="-","【-】","【"&amp;SUBSTITUTE(TEXT(BZ7,"#,##0.00"),"-","△")&amp;"】"))</f>
        <v>【102.35】</v>
      </c>
      <c r="CA6" s="22">
        <f>IF(CA7="",NA(),CA7)</f>
        <v>131.16</v>
      </c>
      <c r="CB6" s="22">
        <f t="shared" ref="CB6:CJ6" si="9">IF(CB7="",NA(),CB7)</f>
        <v>133.21</v>
      </c>
      <c r="CC6" s="22">
        <f t="shared" si="9"/>
        <v>132.66</v>
      </c>
      <c r="CD6" s="22">
        <f t="shared" si="9"/>
        <v>125.04</v>
      </c>
      <c r="CE6" s="22">
        <f t="shared" si="9"/>
        <v>135.27000000000001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61.59</v>
      </c>
      <c r="CM6" s="22">
        <f t="shared" ref="CM6:CU6" si="10">IF(CM7="",NA(),CM7)</f>
        <v>60.33</v>
      </c>
      <c r="CN6" s="22">
        <f t="shared" si="10"/>
        <v>61.08</v>
      </c>
      <c r="CO6" s="22">
        <f t="shared" si="10"/>
        <v>62.31</v>
      </c>
      <c r="CP6" s="22">
        <f t="shared" si="10"/>
        <v>61.67</v>
      </c>
      <c r="CQ6" s="22">
        <f t="shared" si="10"/>
        <v>59.74</v>
      </c>
      <c r="CR6" s="22">
        <f t="shared" si="10"/>
        <v>59.46</v>
      </c>
      <c r="CS6" s="22">
        <f t="shared" si="10"/>
        <v>59.51</v>
      </c>
      <c r="CT6" s="22">
        <f t="shared" si="10"/>
        <v>59.91</v>
      </c>
      <c r="CU6" s="22">
        <f t="shared" si="10"/>
        <v>59.4</v>
      </c>
      <c r="CV6" s="21" t="str">
        <f>IF(CV7="","",IF(CV7="-","【-】","【"&amp;SUBSTITUTE(TEXT(CV7,"#,##0.00"),"-","△")&amp;"】"))</f>
        <v>【60.29】</v>
      </c>
      <c r="CW6" s="22">
        <f>IF(CW7="",NA(),CW7)</f>
        <v>78.02</v>
      </c>
      <c r="CX6" s="22">
        <f t="shared" ref="CX6:DF6" si="11">IF(CX7="",NA(),CX7)</f>
        <v>76.61</v>
      </c>
      <c r="CY6" s="22">
        <f t="shared" si="11"/>
        <v>77.81</v>
      </c>
      <c r="CZ6" s="22">
        <f t="shared" si="11"/>
        <v>79.98</v>
      </c>
      <c r="DA6" s="22">
        <f t="shared" si="11"/>
        <v>78.73</v>
      </c>
      <c r="DB6" s="22">
        <f t="shared" si="11"/>
        <v>87.28</v>
      </c>
      <c r="DC6" s="22">
        <f t="shared" si="11"/>
        <v>87.41</v>
      </c>
      <c r="DD6" s="22">
        <f t="shared" si="11"/>
        <v>87.08</v>
      </c>
      <c r="DE6" s="22">
        <f t="shared" si="11"/>
        <v>87.26</v>
      </c>
      <c r="DF6" s="22">
        <f t="shared" si="11"/>
        <v>87.57</v>
      </c>
      <c r="DG6" s="21" t="str">
        <f>IF(DG7="","",IF(DG7="-","【-】","【"&amp;SUBSTITUTE(TEXT(DG7,"#,##0.00"),"-","△")&amp;"】"))</f>
        <v>【90.12】</v>
      </c>
      <c r="DH6" s="22">
        <f>IF(DH7="",NA(),DH7)</f>
        <v>40.909999999999997</v>
      </c>
      <c r="DI6" s="22">
        <f t="shared" ref="DI6:DQ6" si="12">IF(DI7="",NA(),DI7)</f>
        <v>41.31</v>
      </c>
      <c r="DJ6" s="22">
        <f t="shared" si="12"/>
        <v>42.89</v>
      </c>
      <c r="DK6" s="22">
        <f t="shared" si="12"/>
        <v>43.38</v>
      </c>
      <c r="DL6" s="22">
        <f t="shared" si="12"/>
        <v>44.29</v>
      </c>
      <c r="DM6" s="22">
        <f t="shared" si="12"/>
        <v>46.94</v>
      </c>
      <c r="DN6" s="22">
        <f t="shared" si="12"/>
        <v>47.62</v>
      </c>
      <c r="DO6" s="22">
        <f t="shared" si="12"/>
        <v>48.55</v>
      </c>
      <c r="DP6" s="22">
        <f t="shared" si="12"/>
        <v>49.2</v>
      </c>
      <c r="DQ6" s="22">
        <f t="shared" si="12"/>
        <v>50.01</v>
      </c>
      <c r="DR6" s="21" t="str">
        <f>IF(DR7="","",IF(DR7="-","【-】","【"&amp;SUBSTITUTE(TEXT(DR7,"#,##0.00"),"-","△")&amp;"】"))</f>
        <v>【50.88】</v>
      </c>
      <c r="DS6" s="22">
        <f>IF(DS7="",NA(),DS7)</f>
        <v>26.53</v>
      </c>
      <c r="DT6" s="22">
        <f t="shared" ref="DT6:EB6" si="13">IF(DT7="",NA(),DT7)</f>
        <v>25.87</v>
      </c>
      <c r="DU6" s="22">
        <f t="shared" si="13"/>
        <v>25.25</v>
      </c>
      <c r="DV6" s="22">
        <f t="shared" si="13"/>
        <v>24.38</v>
      </c>
      <c r="DW6" s="22">
        <f t="shared" si="13"/>
        <v>23.08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0.51</v>
      </c>
      <c r="EE6" s="22">
        <f t="shared" ref="EE6:EM6" si="14">IF(EE7="",NA(),EE7)</f>
        <v>0.7</v>
      </c>
      <c r="EF6" s="22">
        <f t="shared" si="14"/>
        <v>0.9</v>
      </c>
      <c r="EG6" s="22">
        <f t="shared" si="14"/>
        <v>0.95</v>
      </c>
      <c r="EH6" s="22">
        <f t="shared" si="14"/>
        <v>0.96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192082</v>
      </c>
      <c r="D7" s="24">
        <v>46</v>
      </c>
      <c r="E7" s="24">
        <v>1</v>
      </c>
      <c r="F7" s="24">
        <v>0</v>
      </c>
      <c r="G7" s="24">
        <v>1</v>
      </c>
      <c r="H7" s="24" t="s">
        <v>93</v>
      </c>
      <c r="I7" s="24" t="s">
        <v>94</v>
      </c>
      <c r="J7" s="24" t="s">
        <v>95</v>
      </c>
      <c r="K7" s="24" t="s">
        <v>96</v>
      </c>
      <c r="L7" s="24" t="s">
        <v>97</v>
      </c>
      <c r="M7" s="24" t="s">
        <v>98</v>
      </c>
      <c r="N7" s="25" t="s">
        <v>99</v>
      </c>
      <c r="O7" s="25">
        <v>69.16</v>
      </c>
      <c r="P7" s="25">
        <v>99.23</v>
      </c>
      <c r="Q7" s="25">
        <v>2508</v>
      </c>
      <c r="R7" s="25">
        <v>71496</v>
      </c>
      <c r="S7" s="25">
        <v>264.14</v>
      </c>
      <c r="T7" s="25">
        <v>270.67</v>
      </c>
      <c r="U7" s="25">
        <v>70848</v>
      </c>
      <c r="V7" s="25">
        <v>96.47</v>
      </c>
      <c r="W7" s="25">
        <v>734.4</v>
      </c>
      <c r="X7" s="25">
        <v>115.48</v>
      </c>
      <c r="Y7" s="25">
        <v>114.12</v>
      </c>
      <c r="Z7" s="25">
        <v>116.26</v>
      </c>
      <c r="AA7" s="25">
        <v>123.42</v>
      </c>
      <c r="AB7" s="25">
        <v>115.61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450.05</v>
      </c>
      <c r="AU7" s="25">
        <v>437.29</v>
      </c>
      <c r="AV7" s="25">
        <v>307.10000000000002</v>
      </c>
      <c r="AW7" s="25">
        <v>410.59</v>
      </c>
      <c r="AX7" s="25">
        <v>284.19</v>
      </c>
      <c r="AY7" s="25">
        <v>355.5</v>
      </c>
      <c r="AZ7" s="25">
        <v>349.83</v>
      </c>
      <c r="BA7" s="25">
        <v>360.86</v>
      </c>
      <c r="BB7" s="25">
        <v>350.79</v>
      </c>
      <c r="BC7" s="25">
        <v>354.57</v>
      </c>
      <c r="BD7" s="25">
        <v>261.51</v>
      </c>
      <c r="BE7" s="25">
        <v>414.6</v>
      </c>
      <c r="BF7" s="25">
        <v>412.94</v>
      </c>
      <c r="BG7" s="25">
        <v>393.95</v>
      </c>
      <c r="BH7" s="25">
        <v>378.64</v>
      </c>
      <c r="BI7" s="25">
        <v>401.89</v>
      </c>
      <c r="BJ7" s="25">
        <v>312.58</v>
      </c>
      <c r="BK7" s="25">
        <v>314.87</v>
      </c>
      <c r="BL7" s="25">
        <v>309.27999999999997</v>
      </c>
      <c r="BM7" s="25">
        <v>322.92</v>
      </c>
      <c r="BN7" s="25">
        <v>303.45999999999998</v>
      </c>
      <c r="BO7" s="25">
        <v>265.16000000000003</v>
      </c>
      <c r="BP7" s="25">
        <v>105.34</v>
      </c>
      <c r="BQ7" s="25">
        <v>104.54</v>
      </c>
      <c r="BR7" s="25">
        <v>107</v>
      </c>
      <c r="BS7" s="25">
        <v>113.63</v>
      </c>
      <c r="BT7" s="25">
        <v>105.32</v>
      </c>
      <c r="BU7" s="25">
        <v>104.57</v>
      </c>
      <c r="BV7" s="25">
        <v>103.54</v>
      </c>
      <c r="BW7" s="25">
        <v>103.32</v>
      </c>
      <c r="BX7" s="25">
        <v>100.85</v>
      </c>
      <c r="BY7" s="25">
        <v>103.79</v>
      </c>
      <c r="BZ7" s="25">
        <v>102.35</v>
      </c>
      <c r="CA7" s="25">
        <v>131.16</v>
      </c>
      <c r="CB7" s="25">
        <v>133.21</v>
      </c>
      <c r="CC7" s="25">
        <v>132.66</v>
      </c>
      <c r="CD7" s="25">
        <v>125.04</v>
      </c>
      <c r="CE7" s="25">
        <v>135.27000000000001</v>
      </c>
      <c r="CF7" s="25">
        <v>165.47</v>
      </c>
      <c r="CG7" s="25">
        <v>167.46</v>
      </c>
      <c r="CH7" s="25">
        <v>168.56</v>
      </c>
      <c r="CI7" s="25">
        <v>167.1</v>
      </c>
      <c r="CJ7" s="25">
        <v>167.86</v>
      </c>
      <c r="CK7" s="25">
        <v>167.74</v>
      </c>
      <c r="CL7" s="25">
        <v>61.59</v>
      </c>
      <c r="CM7" s="25">
        <v>60.33</v>
      </c>
      <c r="CN7" s="25">
        <v>61.08</v>
      </c>
      <c r="CO7" s="25">
        <v>62.31</v>
      </c>
      <c r="CP7" s="25">
        <v>61.67</v>
      </c>
      <c r="CQ7" s="25">
        <v>59.74</v>
      </c>
      <c r="CR7" s="25">
        <v>59.46</v>
      </c>
      <c r="CS7" s="25">
        <v>59.51</v>
      </c>
      <c r="CT7" s="25">
        <v>59.91</v>
      </c>
      <c r="CU7" s="25">
        <v>59.4</v>
      </c>
      <c r="CV7" s="25">
        <v>60.29</v>
      </c>
      <c r="CW7" s="25">
        <v>78.02</v>
      </c>
      <c r="CX7" s="25">
        <v>76.61</v>
      </c>
      <c r="CY7" s="25">
        <v>77.81</v>
      </c>
      <c r="CZ7" s="25">
        <v>79.98</v>
      </c>
      <c r="DA7" s="25">
        <v>78.73</v>
      </c>
      <c r="DB7" s="25">
        <v>87.28</v>
      </c>
      <c r="DC7" s="25">
        <v>87.41</v>
      </c>
      <c r="DD7" s="25">
        <v>87.08</v>
      </c>
      <c r="DE7" s="25">
        <v>87.26</v>
      </c>
      <c r="DF7" s="25">
        <v>87.57</v>
      </c>
      <c r="DG7" s="25">
        <v>90.12</v>
      </c>
      <c r="DH7" s="25">
        <v>40.909999999999997</v>
      </c>
      <c r="DI7" s="25">
        <v>41.31</v>
      </c>
      <c r="DJ7" s="25">
        <v>42.89</v>
      </c>
      <c r="DK7" s="25">
        <v>43.38</v>
      </c>
      <c r="DL7" s="25">
        <v>44.29</v>
      </c>
      <c r="DM7" s="25">
        <v>46.94</v>
      </c>
      <c r="DN7" s="25">
        <v>47.62</v>
      </c>
      <c r="DO7" s="25">
        <v>48.55</v>
      </c>
      <c r="DP7" s="25">
        <v>49.2</v>
      </c>
      <c r="DQ7" s="25">
        <v>50.01</v>
      </c>
      <c r="DR7" s="25">
        <v>50.88</v>
      </c>
      <c r="DS7" s="25">
        <v>26.53</v>
      </c>
      <c r="DT7" s="25">
        <v>25.87</v>
      </c>
      <c r="DU7" s="25">
        <v>25.25</v>
      </c>
      <c r="DV7" s="25">
        <v>24.38</v>
      </c>
      <c r="DW7" s="25">
        <v>23.08</v>
      </c>
      <c r="DX7" s="25">
        <v>14.48</v>
      </c>
      <c r="DY7" s="25">
        <v>16.27</v>
      </c>
      <c r="DZ7" s="25">
        <v>17.11</v>
      </c>
      <c r="EA7" s="25">
        <v>18.329999999999998</v>
      </c>
      <c r="EB7" s="25">
        <v>20.27</v>
      </c>
      <c r="EC7" s="25">
        <v>22.3</v>
      </c>
      <c r="ED7" s="25">
        <v>0.51</v>
      </c>
      <c r="EE7" s="25">
        <v>0.7</v>
      </c>
      <c r="EF7" s="25">
        <v>0.9</v>
      </c>
      <c r="EG7" s="25">
        <v>0.95</v>
      </c>
      <c r="EH7" s="25">
        <v>0.96</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2023-01-17T05:40:46Z</cp:lastPrinted>
  <dcterms:created xsi:type="dcterms:W3CDTF">2022-12-01T00:58:06Z</dcterms:created>
  <dcterms:modified xsi:type="dcterms:W3CDTF">2023-02-13T08:38:20Z</dcterms:modified>
  <cp:category/>
</cp:coreProperties>
</file>