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R4決算統計（公営企業）\13★経営比較分析表★\02_作成\05■県HP公表■ R5.2.28\確定データ\060 病院\06韮崎市\"/>
    </mc:Choice>
  </mc:AlternateContent>
  <workbookProtection workbookAlgorithmName="SHA-512" workbookHashValue="SQGab+0iil3rk0fpcJxsnUk9Wg/ERQmy3MOpt+P0zCCwpIXSf0DH6+MCJQZTkVp0c80+8QQRZ+1MQTcXSP6Ksg==" workbookSaltValue="Vq1vn0ImO2ofgJjwR2NbpA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AD6" i="5"/>
  <c r="AC6" i="5"/>
  <c r="AB6" i="5"/>
  <c r="AA6" i="5"/>
  <c r="Z6" i="5"/>
  <c r="ID8" i="4" s="1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FZ8" i="4"/>
  <c r="EG8" i="4"/>
  <c r="CN8" i="4"/>
  <c r="B8" i="4"/>
  <c r="IZ54" i="4" l="1"/>
  <c r="FL32" i="4"/>
  <c r="BX32" i="4"/>
  <c r="CS78" i="4"/>
  <c r="BX54" i="4"/>
  <c r="MN54" i="4"/>
  <c r="MN32" i="4"/>
  <c r="MH78" i="4"/>
  <c r="IZ32" i="4"/>
  <c r="HM78" i="4"/>
  <c r="FL54" i="4"/>
  <c r="C11" i="5"/>
  <c r="D11" i="5"/>
  <c r="E11" i="5"/>
  <c r="B11" i="5"/>
  <c r="DS32" i="4" l="1"/>
  <c r="KU54" i="4"/>
  <c r="KC78" i="4"/>
  <c r="HG54" i="4"/>
  <c r="HG32" i="4"/>
  <c r="FH78" i="4"/>
  <c r="DS54" i="4"/>
  <c r="AN78" i="4"/>
  <c r="AE54" i="4"/>
  <c r="AE32" i="4"/>
  <c r="KU32" i="4"/>
  <c r="JJ78" i="4"/>
  <c r="DD54" i="4"/>
  <c r="EO78" i="4"/>
  <c r="DD32" i="4"/>
  <c r="P32" i="4"/>
  <c r="U78" i="4"/>
  <c r="P54" i="4"/>
  <c r="KF54" i="4"/>
  <c r="KF32" i="4"/>
  <c r="GR54" i="4"/>
  <c r="GR32" i="4"/>
  <c r="LY32" i="4"/>
  <c r="LO78" i="4"/>
  <c r="IK54" i="4"/>
  <c r="GT78" i="4"/>
  <c r="EW54" i="4"/>
  <c r="EW32" i="4"/>
  <c r="BZ78" i="4"/>
  <c r="BI54" i="4"/>
  <c r="BI32" i="4"/>
  <c r="LY54" i="4"/>
  <c r="IK32" i="4"/>
  <c r="BG78" i="4"/>
  <c r="HV32" i="4"/>
  <c r="KV78" i="4"/>
  <c r="HV54" i="4"/>
  <c r="GA78" i="4"/>
  <c r="EH54" i="4"/>
  <c r="EH32" i="4"/>
  <c r="AT54" i="4"/>
  <c r="AT32" i="4"/>
  <c r="LJ54" i="4"/>
  <c r="LJ32" i="4"/>
</calcChain>
</file>

<file path=xl/sharedStrings.xml><?xml version="1.0" encoding="utf-8"?>
<sst xmlns="http://schemas.openxmlformats.org/spreadsheetml/2006/main" count="325" uniqueCount="184">
  <si>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</si>
  <si>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</si>
  <si>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</si>
  <si>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</si>
  <si>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</si>
  <si>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</si>
  <si>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</si>
  <si>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</si>
  <si>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</si>
  <si>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</si>
  <si>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</si>
  <si>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</si>
  <si>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</si>
  <si>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</si>
  <si>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</si>
  <si>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</si>
  <si>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</si>
  <si>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</si>
  <si>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</si>
  <si>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</si>
  <si>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</si>
  <si>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</si>
  <si>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</si>
  <si>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</si>
  <si>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</si>
  <si>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</si>
  <si>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</si>
  <si>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</si>
  <si>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</si>
  <si>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</si>
  <si>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</si>
  <si>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</si>
  <si>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</si>
  <si>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</si>
  <si>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</si>
  <si>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</si>
  <si>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</si>
  <si>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</si>
  <si>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</si>
  <si>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</si>
  <si>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</si>
  <si>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</si>
  <si>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</si>
  <si>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</si>
  <si>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</si>
  <si>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</si>
  <si>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</si>
  <si>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</si>
  <si>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</si>
  <si>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</si>
  <si>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</si>
  <si>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</si>
  <si>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</si>
  <si>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</si>
  <si>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</si>
  <si>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</si>
  <si>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</si>
  <si>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</si>
  <si>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</si>
  <si>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</si>
  <si>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</si>
  <si>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</si>
  <si>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</si>
  <si>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</si>
  <si>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</si>
  <si>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</si>
  <si>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</si>
  <si>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</si>
  <si>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</si>
  <si>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</si>
  <si>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</si>
  <si>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</si>
  <si>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</si>
  <si>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</si>
  <si>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</si>
  <si>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</si>
  <si>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</si>
  <si>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</si>
  <si>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</si>
  <si>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</si>
  <si>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</si>
  <si>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</si>
  <si>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</si>
  <si>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</si>
  <si>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</si>
  <si>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</si>
  <si>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</si>
  <si>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</si>
  <si>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</si>
  <si>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</si>
  <si>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</si>
  <si>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</si>
  <si>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</si>
  <si>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</si>
  <si>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</si>
  <si>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</si>
  <si>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</si>
  <si>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</si>
  <si>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</si>
  <si>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</si>
  <si>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</si>
  <si>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</si>
  <si>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</si>
  <si>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</si>
  <si>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</si>
  <si>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</si>
  <si>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</si>
  <si>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</si>
  <si>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</si>
  <si>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</si>
  <si>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</si>
  <si>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</si>
  <si>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</si>
  <si>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</si>
  <si>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</si>
  <si>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</si>
  <si>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</si>
  <si>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</si>
  <si>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</si>
  <si>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</si>
  <si>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</si>
  <si>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</si>
  <si>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</si>
  <si>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</si>
  <si>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</si>
  <si>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</si>
  <si>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</si>
  <si>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</si>
  <si>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</si>
  <si>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</si>
  <si>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</si>
  <si>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</si>
  <si>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</si>
  <si>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</si>
  <si>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</si>
  <si>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</si>
  <si>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</si>
  <si>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</si>
  <si>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</si>
  <si>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</si>
  <si>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</si>
  <si>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</si>
  <si>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</si>
  <si>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</si>
  <si>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</si>
  <si>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</si>
  <si>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</si>
  <si>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</si>
  <si>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</si>
  <si>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</si>
  <si>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</si>
  <si>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</si>
  <si>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</si>
  <si>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</si>
  <si>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</si>
  <si>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当該値(N-1)</t>
    <phoneticPr fontId="5"/>
  </si>
  <si>
    <t>当該値(N-2)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</si>
  <si>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</si>
  <si>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</si>
  <si>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</si>
  <si>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</si>
  <si>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</si>
  <si>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山梨県</t>
  </si>
  <si>
    <t>韮崎市</t>
  </si>
  <si>
    <t>国保市立病院</t>
  </si>
  <si>
    <t>当然財務</t>
  </si>
  <si>
    <t>病院事業</t>
  </si>
  <si>
    <t>一般病院</t>
  </si>
  <si>
    <t>100床以上～200床未満</t>
  </si>
  <si>
    <t>非設置</t>
  </si>
  <si>
    <t>直営</t>
  </si>
  <si>
    <t>ド 訓</t>
  </si>
  <si>
    <t>救 災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</si>
  <si>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</si>
  <si>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</si>
  <si>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</si>
  <si>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</si>
  <si>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</si>
  <si>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</si>
  <si>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</si>
  <si>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峡北地域の中核病院として、市民、地域住民が、適切で安心した医療を受けられるよう医療サービスの提供に応えるとともに、救急告示病院、災害拠点病院などの指定を受け、公立病院としての責務を担っている。</t>
    <rPh sb="0" eb="2">
      <t>キョウホク</t>
    </rPh>
    <rPh sb="2" eb="4">
      <t>チイキ</t>
    </rPh>
    <rPh sb="5" eb="7">
      <t>チュウカク</t>
    </rPh>
    <rPh sb="7" eb="9">
      <t>ビョウイン</t>
    </rPh>
    <rPh sb="13" eb="15">
      <t>シミン</t>
    </rPh>
    <rPh sb="16" eb="18">
      <t>チイキ</t>
    </rPh>
    <rPh sb="18" eb="20">
      <t>ジュウミン</t>
    </rPh>
    <rPh sb="22" eb="24">
      <t>テキセツ</t>
    </rPh>
    <rPh sb="25" eb="27">
      <t>アンシン</t>
    </rPh>
    <rPh sb="29" eb="31">
      <t>イリョウ</t>
    </rPh>
    <rPh sb="32" eb="33">
      <t>ウ</t>
    </rPh>
    <rPh sb="39" eb="41">
      <t>イリョウ</t>
    </rPh>
    <rPh sb="46" eb="48">
      <t>テイキョウ</t>
    </rPh>
    <rPh sb="49" eb="50">
      <t>コタ</t>
    </rPh>
    <rPh sb="57" eb="59">
      <t>キュウキュウ</t>
    </rPh>
    <rPh sb="59" eb="63">
      <t>コクジビョウイン</t>
    </rPh>
    <rPh sb="64" eb="70">
      <t>サイガイキョテンビョウイン</t>
    </rPh>
    <rPh sb="73" eb="75">
      <t>シテイ</t>
    </rPh>
    <rPh sb="76" eb="77">
      <t>ウ</t>
    </rPh>
    <rPh sb="79" eb="83">
      <t>コウリツビョウイン</t>
    </rPh>
    <rPh sb="87" eb="89">
      <t>セキム</t>
    </rPh>
    <rPh sb="90" eb="91">
      <t>ニナ</t>
    </rPh>
    <phoneticPr fontId="5"/>
  </si>
  <si>
    <t>有形固定資産減価償却率は、77.0％と前年度よりわずかに減少したが、平均値である58.1％を大きく上回り、老朽化が進んでいる。器械備品減価償却率は平均値を上回っているが、医療機器の更新により、年々改善されている。施設の長寿命化計画を策定し、老朽化に対応していく。</t>
    <rPh sb="0" eb="6">
      <t>ユウケイコテイシサン</t>
    </rPh>
    <rPh sb="6" eb="8">
      <t>ゲンカ</t>
    </rPh>
    <rPh sb="8" eb="11">
      <t>ショウキャクリツ</t>
    </rPh>
    <rPh sb="19" eb="22">
      <t>ゼンネンド</t>
    </rPh>
    <rPh sb="28" eb="30">
      <t>ゲンショウ</t>
    </rPh>
    <rPh sb="34" eb="37">
      <t>ヘイキンチ</t>
    </rPh>
    <rPh sb="46" eb="47">
      <t>オオ</t>
    </rPh>
    <rPh sb="49" eb="51">
      <t>ウワマワ</t>
    </rPh>
    <rPh sb="53" eb="56">
      <t>ロウキュウカ</t>
    </rPh>
    <rPh sb="57" eb="58">
      <t>スス</t>
    </rPh>
    <rPh sb="63" eb="65">
      <t>キカイ</t>
    </rPh>
    <rPh sb="65" eb="67">
      <t>ビヒン</t>
    </rPh>
    <rPh sb="67" eb="69">
      <t>ゲンカ</t>
    </rPh>
    <rPh sb="69" eb="71">
      <t>ショウキャク</t>
    </rPh>
    <rPh sb="71" eb="72">
      <t>リツ</t>
    </rPh>
    <rPh sb="73" eb="75">
      <t>ヘイキン</t>
    </rPh>
    <rPh sb="75" eb="76">
      <t>チ</t>
    </rPh>
    <rPh sb="77" eb="79">
      <t>ウワマワ</t>
    </rPh>
    <rPh sb="85" eb="89">
      <t>イリョウキキ</t>
    </rPh>
    <rPh sb="90" eb="92">
      <t>コウシン</t>
    </rPh>
    <rPh sb="96" eb="98">
      <t>ネンネン</t>
    </rPh>
    <rPh sb="98" eb="100">
      <t>カイゼン</t>
    </rPh>
    <rPh sb="106" eb="108">
      <t>シセツ</t>
    </rPh>
    <rPh sb="109" eb="113">
      <t>チョウジュミョウカ</t>
    </rPh>
    <rPh sb="113" eb="115">
      <t>ケイカク</t>
    </rPh>
    <rPh sb="116" eb="118">
      <t>サクテイ</t>
    </rPh>
    <rPh sb="120" eb="123">
      <t>ロウキュウカ</t>
    </rPh>
    <rPh sb="124" eb="126">
      <t>タイオウ</t>
    </rPh>
    <phoneticPr fontId="5"/>
  </si>
  <si>
    <t>令和3年度決算は、入院患者数は減少したが、外来患者数は増加し、総収益は前年度に比べ約188,000千円増加した。総費用も人件費や材料費の増加により、約130,000千円増加し、当年度純損失は91,211千円、当年度未処理欠損金は467,854千円を計上している。入院患者、外来患者1人1日あたり収益は年々増加しているため、医師確保などの診療体制の維持、人件費、材料費などの経常的な経費の削減に努める。</t>
    <rPh sb="0" eb="2">
      <t>レイワ</t>
    </rPh>
    <rPh sb="3" eb="5">
      <t>ネンド</t>
    </rPh>
    <rPh sb="5" eb="7">
      <t>ケッサン</t>
    </rPh>
    <rPh sb="9" eb="11">
      <t>ニュウイン</t>
    </rPh>
    <rPh sb="11" eb="14">
      <t>カンジャスウ</t>
    </rPh>
    <rPh sb="15" eb="17">
      <t>ゲンショウ</t>
    </rPh>
    <rPh sb="21" eb="23">
      <t>ガイライ</t>
    </rPh>
    <rPh sb="23" eb="25">
      <t>カンジャ</t>
    </rPh>
    <rPh sb="25" eb="26">
      <t>スウ</t>
    </rPh>
    <rPh sb="27" eb="29">
      <t>ゾウカ</t>
    </rPh>
    <rPh sb="31" eb="34">
      <t>ソウシュウエキ</t>
    </rPh>
    <rPh sb="35" eb="38">
      <t>ゼンネンド</t>
    </rPh>
    <rPh sb="39" eb="40">
      <t>クラ</t>
    </rPh>
    <rPh sb="41" eb="42">
      <t>ヤク</t>
    </rPh>
    <rPh sb="49" eb="51">
      <t>センエン</t>
    </rPh>
    <rPh sb="51" eb="53">
      <t>ゾウカ</t>
    </rPh>
    <rPh sb="56" eb="59">
      <t>ソウヒヨウ</t>
    </rPh>
    <rPh sb="60" eb="63">
      <t>ジンケンヒ</t>
    </rPh>
    <rPh sb="64" eb="67">
      <t>ザイリョウヒ</t>
    </rPh>
    <rPh sb="68" eb="70">
      <t>ゾウカ</t>
    </rPh>
    <rPh sb="74" eb="75">
      <t>ヤク</t>
    </rPh>
    <rPh sb="82" eb="84">
      <t>センエン</t>
    </rPh>
    <rPh sb="84" eb="86">
      <t>ゾウカ</t>
    </rPh>
    <rPh sb="88" eb="91">
      <t>トウネンド</t>
    </rPh>
    <rPh sb="91" eb="94">
      <t>ジュンソンシツ</t>
    </rPh>
    <rPh sb="101" eb="103">
      <t>センエン</t>
    </rPh>
    <rPh sb="104" eb="107">
      <t>トウネンド</t>
    </rPh>
    <rPh sb="107" eb="110">
      <t>ミショリ</t>
    </rPh>
    <rPh sb="110" eb="113">
      <t>ケッソンキン</t>
    </rPh>
    <rPh sb="121" eb="123">
      <t>センエン</t>
    </rPh>
    <rPh sb="124" eb="126">
      <t>ケイジョウ</t>
    </rPh>
    <rPh sb="131" eb="133">
      <t>ニュウイン</t>
    </rPh>
    <rPh sb="133" eb="135">
      <t>カンジャ</t>
    </rPh>
    <rPh sb="136" eb="138">
      <t>ガイライ</t>
    </rPh>
    <rPh sb="138" eb="140">
      <t>カンジャ</t>
    </rPh>
    <rPh sb="141" eb="142">
      <t>ニン</t>
    </rPh>
    <rPh sb="143" eb="144">
      <t>ニチ</t>
    </rPh>
    <rPh sb="147" eb="149">
      <t>シュウエキ</t>
    </rPh>
    <rPh sb="150" eb="152">
      <t>ネンネン</t>
    </rPh>
    <rPh sb="152" eb="154">
      <t>ゾウカ</t>
    </rPh>
    <rPh sb="161" eb="163">
      <t>イシ</t>
    </rPh>
    <rPh sb="163" eb="165">
      <t>カクホ</t>
    </rPh>
    <rPh sb="168" eb="172">
      <t>シンリョウタイセイ</t>
    </rPh>
    <rPh sb="173" eb="175">
      <t>イジ</t>
    </rPh>
    <rPh sb="176" eb="179">
      <t>ジンケンヒ</t>
    </rPh>
    <rPh sb="180" eb="183">
      <t>ザイリョウヒ</t>
    </rPh>
    <rPh sb="186" eb="189">
      <t>ケイジョウテキ</t>
    </rPh>
    <rPh sb="190" eb="192">
      <t>ケイヒ</t>
    </rPh>
    <rPh sb="193" eb="195">
      <t>サクゲン</t>
    </rPh>
    <rPh sb="196" eb="197">
      <t>ツト</t>
    </rPh>
    <phoneticPr fontId="5"/>
  </si>
  <si>
    <t>地域包括ケア病床の効率的な運営などにより、平成30年度、令和元年度は経常収支比率が100％を超えていたが、令和3年度は新型コロナウイルス感染症の影響により、外来患者数は増加したが、病床利用率は62.9％と前年度に比べ1.1ポイント減少し、経常収支比率は97.1％と100％を下回った。しかし、医業収支比率は平均値を上回り、累積欠損金比率も年々増加しているが、平均値を大きく下回っている。</t>
    <rPh sb="0" eb="2">
      <t>チイキ</t>
    </rPh>
    <rPh sb="2" eb="4">
      <t>ホウカツ</t>
    </rPh>
    <rPh sb="6" eb="8">
      <t>ビョウショウ</t>
    </rPh>
    <rPh sb="9" eb="12">
      <t>コウリツテキ</t>
    </rPh>
    <rPh sb="13" eb="15">
      <t>ウンエイ</t>
    </rPh>
    <rPh sb="21" eb="23">
      <t>ヘイセイ</t>
    </rPh>
    <rPh sb="25" eb="27">
      <t>ネンド</t>
    </rPh>
    <rPh sb="28" eb="30">
      <t>レイワ</t>
    </rPh>
    <rPh sb="30" eb="33">
      <t>ガンネンド</t>
    </rPh>
    <rPh sb="78" eb="80">
      <t>ガイライ</t>
    </rPh>
    <rPh sb="80" eb="82">
      <t>カンジャ</t>
    </rPh>
    <rPh sb="82" eb="83">
      <t>スウ</t>
    </rPh>
    <rPh sb="84" eb="86">
      <t>ゾウカ</t>
    </rPh>
    <rPh sb="137" eb="139">
      <t>シタマワ</t>
    </rPh>
    <rPh sb="186" eb="188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</si>
</sst>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73.8</c:v>
                </c:pt>
                <c:pt idx="2">
                  <c:v>73</c:v>
                </c:pt>
                <c:pt idx="3">
                  <c:v>64</c:v>
                </c:pt>
                <c:pt idx="4">
                  <c:v>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6-4F63-8DDA-F11DF1B2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70.099999999999994</c:v>
                </c:pt>
                <c:pt idx="2">
                  <c:v>70.400000000000006</c:v>
                </c:pt>
                <c:pt idx="3">
                  <c:v>65.8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6-4F63-8DDA-F11DF1B2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9445</c:v>
                </c:pt>
                <c:pt idx="1">
                  <c:v>9921</c:v>
                </c:pt>
                <c:pt idx="2">
                  <c:v>11116</c:v>
                </c:pt>
                <c:pt idx="3">
                  <c:v>12268</c:v>
                </c:pt>
                <c:pt idx="4">
                  <c:v>12373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5-448F-8AEB-2E6AC582D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10130</c:v>
                </c:pt>
                <c:pt idx="1">
                  <c:v>10244</c:v>
                </c:pt>
                <c:pt idx="2">
                  <c:v>10602</c:v>
                </c:pt>
                <c:pt idx="3">
                  <c:v>11234</c:v>
                </c:pt>
                <c:pt idx="4">
                  <c:v>11512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05-448F-8AEB-2E6AC582D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30272</c:v>
                </c:pt>
                <c:pt idx="1">
                  <c:v>31956</c:v>
                </c:pt>
                <c:pt idx="2">
                  <c:v>32588</c:v>
                </c:pt>
                <c:pt idx="3">
                  <c:v>32629</c:v>
                </c:pt>
                <c:pt idx="4">
                  <c:v>35128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2-4CDB-BDD7-4CD7337BD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34136</c:v>
                </c:pt>
                <c:pt idx="1">
                  <c:v>34924</c:v>
                </c:pt>
                <c:pt idx="2">
                  <c:v>35788</c:v>
                </c:pt>
                <c:pt idx="3">
                  <c:v>37855</c:v>
                </c:pt>
                <c:pt idx="4">
                  <c:v>39289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2-4CDB-BDD7-4CD7337BD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12.2</c:v>
                </c:pt>
                <c:pt idx="1">
                  <c:v>11.6</c:v>
                </c:pt>
                <c:pt idx="2">
                  <c:v>9.8000000000000007</c:v>
                </c:pt>
                <c:pt idx="3">
                  <c:v>17.899999999999999</c:v>
                </c:pt>
                <c:pt idx="4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F-49EF-9217-BF87AEF8C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116.9</c:v>
                </c:pt>
                <c:pt idx="1">
                  <c:v>117.1</c:v>
                </c:pt>
                <c:pt idx="2">
                  <c:v>120.5</c:v>
                </c:pt>
                <c:pt idx="3">
                  <c:v>124.2</c:v>
                </c:pt>
                <c:pt idx="4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F-49EF-9217-BF87AEF8C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92.3</c:v>
                </c:pt>
                <c:pt idx="1">
                  <c:v>97.3</c:v>
                </c:pt>
                <c:pt idx="2">
                  <c:v>97.9</c:v>
                </c:pt>
                <c:pt idx="3">
                  <c:v>87.7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C-4CE1-B416-4CDB4C517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84</c:v>
                </c:pt>
                <c:pt idx="2">
                  <c:v>84.3</c:v>
                </c:pt>
                <c:pt idx="3">
                  <c:v>80.7</c:v>
                </c:pt>
                <c:pt idx="4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7C-4CE1-B416-4CDB4C517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97.4</c:v>
                </c:pt>
                <c:pt idx="1">
                  <c:v>103.1</c:v>
                </c:pt>
                <c:pt idx="2">
                  <c:v>101.8</c:v>
                </c:pt>
                <c:pt idx="3">
                  <c:v>94.5</c:v>
                </c:pt>
                <c:pt idx="4">
                  <c:v>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A-4EBF-A4E8-5A5B3C62B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97.2</c:v>
                </c:pt>
                <c:pt idx="2">
                  <c:v>96.9</c:v>
                </c:pt>
                <c:pt idx="3">
                  <c:v>100.6</c:v>
                </c:pt>
                <c:pt idx="4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A-4EBF-A4E8-5A5B3C62B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74.2</c:v>
                </c:pt>
                <c:pt idx="1">
                  <c:v>76.900000000000006</c:v>
                </c:pt>
                <c:pt idx="2">
                  <c:v>77.3</c:v>
                </c:pt>
                <c:pt idx="3">
                  <c:v>77.099999999999994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C-439E-8EC3-289A6C96E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54.1</c:v>
                </c:pt>
                <c:pt idx="2">
                  <c:v>54.6</c:v>
                </c:pt>
                <c:pt idx="3">
                  <c:v>56.9</c:v>
                </c:pt>
                <c:pt idx="4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CC-439E-8EC3-289A6C96E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82.9</c:v>
                </c:pt>
                <c:pt idx="1">
                  <c:v>85.9</c:v>
                </c:pt>
                <c:pt idx="2">
                  <c:v>80.900000000000006</c:v>
                </c:pt>
                <c:pt idx="3">
                  <c:v>77.099999999999994</c:v>
                </c:pt>
                <c:pt idx="4">
                  <c:v>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0-40F6-8578-D799F26CA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71.400000000000006</c:v>
                </c:pt>
                <c:pt idx="2">
                  <c:v>71.7</c:v>
                </c:pt>
                <c:pt idx="3">
                  <c:v>72.900000000000006</c:v>
                </c:pt>
                <c:pt idx="4">
                  <c:v>73.900000000000006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0-40F6-8578-D799F26CA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25708152</c:v>
                </c:pt>
                <c:pt idx="1">
                  <c:v>25898047</c:v>
                </c:pt>
                <c:pt idx="2">
                  <c:v>26910901</c:v>
                </c:pt>
                <c:pt idx="3">
                  <c:v>27365088</c:v>
                </c:pt>
                <c:pt idx="4">
                  <c:v>27978971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2-42FC-A7C0-6340A197D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39094598</c:v>
                </c:pt>
                <c:pt idx="1">
                  <c:v>40683727</c:v>
                </c:pt>
                <c:pt idx="2">
                  <c:v>41891213</c:v>
                </c:pt>
                <c:pt idx="3">
                  <c:v>42806727</c:v>
                </c:pt>
                <c:pt idx="4">
                  <c:v>43530781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2-42FC-A7C0-6340A197D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</c:v>
                </c:pt>
                <c:pt idx="1">
                  <c:v>18.100000000000001</c:v>
                </c:pt>
                <c:pt idx="2">
                  <c:v>18.2</c:v>
                </c:pt>
                <c:pt idx="3">
                  <c:v>19.2</c:v>
                </c:pt>
                <c:pt idx="4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D-4A0E-B67F-84DA50B14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17.7</c:v>
                </c:pt>
                <c:pt idx="2">
                  <c:v>17.5</c:v>
                </c:pt>
                <c:pt idx="3">
                  <c:v>17.5</c:v>
                </c:pt>
                <c:pt idx="4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D-4A0E-B67F-84DA50B14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62.9</c:v>
                </c:pt>
                <c:pt idx="1">
                  <c:v>59.4</c:v>
                </c:pt>
                <c:pt idx="2">
                  <c:v>58.7</c:v>
                </c:pt>
                <c:pt idx="3">
                  <c:v>65.2</c:v>
                </c:pt>
                <c:pt idx="4">
                  <c:v>66.099999999999994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D-4524-AC79-29A15D1FB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63.7</c:v>
                </c:pt>
                <c:pt idx="2">
                  <c:v>63.3</c:v>
                </c:pt>
                <c:pt idx="3">
                  <c:v>68.5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D-4524-AC79-29A15D1FB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>
      <selection activeCell="OA33" sqref="OA33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2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2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49" t="str">
        <f>データ!H6</f>
        <v>山梨県韮崎市　国保市立病院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2">
      <c r="A8" s="2"/>
      <c r="B8" s="130" t="str">
        <f>データ!K6</f>
        <v>当然財務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100床以上～200床未満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>
        <f>データ!Z6</f>
        <v>137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>
        <f>データ!AA6</f>
        <v>34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2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2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22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訓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災 輪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 t="str">
        <f>データ!AC6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データ!AD6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171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2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19">
        <f>データ!U6</f>
        <v>28522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10272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-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第２種該当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１０：１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>
        <f>データ!AF6</f>
        <v>132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>
        <f>データ!AG6</f>
        <v>31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データ!AH6</f>
        <v>163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2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 x14ac:dyDescent="0.2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 x14ac:dyDescent="0.2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 x14ac:dyDescent="0.2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39</v>
      </c>
      <c r="NP18" s="112"/>
      <c r="NQ18" s="112"/>
      <c r="NR18" s="115" t="s">
        <v>40</v>
      </c>
      <c r="NS18" s="116"/>
      <c r="NT18" s="111" t="s">
        <v>39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 x14ac:dyDescent="0.2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 x14ac:dyDescent="0.2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 x14ac:dyDescent="0.2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 x14ac:dyDescent="0.2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180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 x14ac:dyDescent="0.2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2"/>
      <c r="NK23" s="103"/>
      <c r="NL23" s="103"/>
      <c r="NM23" s="103"/>
      <c r="NN23" s="103"/>
      <c r="NO23" s="103"/>
      <c r="NP23" s="103"/>
      <c r="NQ23" s="103"/>
      <c r="NR23" s="103"/>
      <c r="NS23" s="103"/>
      <c r="NT23" s="103"/>
      <c r="NU23" s="103"/>
      <c r="NV23" s="103"/>
      <c r="NW23" s="103"/>
      <c r="NX23" s="104"/>
      <c r="OC23" s="18" t="s">
        <v>47</v>
      </c>
    </row>
    <row r="24" spans="1:393" ht="13.5" customHeight="1" x14ac:dyDescent="0.2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2"/>
      <c r="NK24" s="103"/>
      <c r="NL24" s="103"/>
      <c r="NM24" s="103"/>
      <c r="NN24" s="103"/>
      <c r="NO24" s="103"/>
      <c r="NP24" s="103"/>
      <c r="NQ24" s="103"/>
      <c r="NR24" s="103"/>
      <c r="NS24" s="103"/>
      <c r="NT24" s="103"/>
      <c r="NU24" s="103"/>
      <c r="NV24" s="103"/>
      <c r="NW24" s="103"/>
      <c r="NX24" s="104"/>
      <c r="OC24" s="18" t="s">
        <v>48</v>
      </c>
    </row>
    <row r="25" spans="1:393" ht="13.5" customHeight="1" x14ac:dyDescent="0.2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2"/>
      <c r="NK25" s="103"/>
      <c r="NL25" s="103"/>
      <c r="NM25" s="103"/>
      <c r="NN25" s="103"/>
      <c r="NO25" s="103"/>
      <c r="NP25" s="103"/>
      <c r="NQ25" s="103"/>
      <c r="NR25" s="103"/>
      <c r="NS25" s="103"/>
      <c r="NT25" s="103"/>
      <c r="NU25" s="103"/>
      <c r="NV25" s="103"/>
      <c r="NW25" s="103"/>
      <c r="NX25" s="104"/>
      <c r="OC25" s="18" t="s">
        <v>49</v>
      </c>
    </row>
    <row r="26" spans="1:393" ht="13.5" customHeight="1" x14ac:dyDescent="0.2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2"/>
      <c r="NK26" s="103"/>
      <c r="NL26" s="103"/>
      <c r="NM26" s="103"/>
      <c r="NN26" s="103"/>
      <c r="NO26" s="103"/>
      <c r="NP26" s="103"/>
      <c r="NQ26" s="103"/>
      <c r="NR26" s="103"/>
      <c r="NS26" s="103"/>
      <c r="NT26" s="103"/>
      <c r="NU26" s="103"/>
      <c r="NV26" s="103"/>
      <c r="NW26" s="103"/>
      <c r="NX26" s="104"/>
      <c r="OC26" s="18" t="s">
        <v>50</v>
      </c>
    </row>
    <row r="27" spans="1:393" ht="13.5" customHeight="1" x14ac:dyDescent="0.2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2"/>
      <c r="NK27" s="103"/>
      <c r="NL27" s="103"/>
      <c r="NM27" s="103"/>
      <c r="NN27" s="103"/>
      <c r="NO27" s="103"/>
      <c r="NP27" s="103"/>
      <c r="NQ27" s="103"/>
      <c r="NR27" s="103"/>
      <c r="NS27" s="103"/>
      <c r="NT27" s="103"/>
      <c r="NU27" s="103"/>
      <c r="NV27" s="103"/>
      <c r="NW27" s="103"/>
      <c r="NX27" s="104"/>
      <c r="OC27" s="18" t="s">
        <v>51</v>
      </c>
    </row>
    <row r="28" spans="1:393" ht="13.5" customHeight="1" x14ac:dyDescent="0.2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2"/>
      <c r="NK28" s="103"/>
      <c r="NL28" s="103"/>
      <c r="NM28" s="103"/>
      <c r="NN28" s="103"/>
      <c r="NO28" s="103"/>
      <c r="NP28" s="103"/>
      <c r="NQ28" s="103"/>
      <c r="NR28" s="103"/>
      <c r="NS28" s="103"/>
      <c r="NT28" s="103"/>
      <c r="NU28" s="103"/>
      <c r="NV28" s="103"/>
      <c r="NW28" s="103"/>
      <c r="NX28" s="104"/>
      <c r="OC28" s="18" t="s">
        <v>52</v>
      </c>
    </row>
    <row r="29" spans="1:393" ht="13.5" customHeight="1" x14ac:dyDescent="0.2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2"/>
      <c r="NK29" s="103"/>
      <c r="NL29" s="103"/>
      <c r="NM29" s="103"/>
      <c r="NN29" s="103"/>
      <c r="NO29" s="103"/>
      <c r="NP29" s="103"/>
      <c r="NQ29" s="103"/>
      <c r="NR29" s="103"/>
      <c r="NS29" s="103"/>
      <c r="NT29" s="103"/>
      <c r="NU29" s="103"/>
      <c r="NV29" s="103"/>
      <c r="NW29" s="103"/>
      <c r="NX29" s="104"/>
      <c r="OC29" s="18" t="s">
        <v>53</v>
      </c>
    </row>
    <row r="30" spans="1:393" ht="13.5" customHeight="1" x14ac:dyDescent="0.2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2"/>
      <c r="NK30" s="103"/>
      <c r="NL30" s="103"/>
      <c r="NM30" s="103"/>
      <c r="NN30" s="103"/>
      <c r="NO30" s="103"/>
      <c r="NP30" s="103"/>
      <c r="NQ30" s="103"/>
      <c r="NR30" s="103"/>
      <c r="NS30" s="103"/>
      <c r="NT30" s="103"/>
      <c r="NU30" s="103"/>
      <c r="NV30" s="103"/>
      <c r="NW30" s="103"/>
      <c r="NX30" s="104"/>
      <c r="OC30" s="18" t="s">
        <v>54</v>
      </c>
    </row>
    <row r="31" spans="1:393" ht="13.5" customHeight="1" x14ac:dyDescent="0.2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2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3"/>
      <c r="NX31" s="104"/>
      <c r="OC31" s="18" t="s">
        <v>55</v>
      </c>
    </row>
    <row r="32" spans="1:393" ht="13.5" customHeight="1" x14ac:dyDescent="0.2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2"/>
      <c r="NK32" s="103"/>
      <c r="NL32" s="103"/>
      <c r="NM32" s="103"/>
      <c r="NN32" s="103"/>
      <c r="NO32" s="103"/>
      <c r="NP32" s="103"/>
      <c r="NQ32" s="103"/>
      <c r="NR32" s="103"/>
      <c r="NS32" s="103"/>
      <c r="NT32" s="103"/>
      <c r="NU32" s="103"/>
      <c r="NV32" s="103"/>
      <c r="NW32" s="103"/>
      <c r="NX32" s="104"/>
      <c r="OC32" s="18" t="s">
        <v>56</v>
      </c>
    </row>
    <row r="33" spans="1:393" ht="13.5" customHeight="1" x14ac:dyDescent="0.2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97.4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103.1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101.8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94.5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97.1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92.3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97.3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97.9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87.7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90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12.2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11.6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9.8000000000000007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17.899999999999999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20.6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70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73.8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73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64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62.9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2"/>
      <c r="NK33" s="103"/>
      <c r="NL33" s="103"/>
      <c r="NM33" s="103"/>
      <c r="NN33" s="103"/>
      <c r="NO33" s="103"/>
      <c r="NP33" s="103"/>
      <c r="NQ33" s="103"/>
      <c r="NR33" s="103"/>
      <c r="NS33" s="103"/>
      <c r="NT33" s="103"/>
      <c r="NU33" s="103"/>
      <c r="NV33" s="103"/>
      <c r="NW33" s="103"/>
      <c r="NX33" s="104"/>
      <c r="OC33" s="18" t="s">
        <v>58</v>
      </c>
    </row>
    <row r="34" spans="1:393" ht="13.5" customHeight="1" x14ac:dyDescent="0.2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96.6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97.2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96.9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100.6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105.9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83.9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84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84.3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80.7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82.2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116.9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117.1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120.5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124.2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121.6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69.7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70.099999999999994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70.400000000000006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65.8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65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5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6"/>
      <c r="NX34" s="107"/>
      <c r="OC34" s="18" t="s">
        <v>60</v>
      </c>
    </row>
    <row r="35" spans="1:393" ht="13.5" customHeight="1" x14ac:dyDescent="0.2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 x14ac:dyDescent="0.2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 x14ac:dyDescent="0.2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 x14ac:dyDescent="0.2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 x14ac:dyDescent="0.2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183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 x14ac:dyDescent="0.2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 x14ac:dyDescent="0.2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 x14ac:dyDescent="0.2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 x14ac:dyDescent="0.2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 x14ac:dyDescent="0.2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 x14ac:dyDescent="0.2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 x14ac:dyDescent="0.2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 x14ac:dyDescent="0.2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 x14ac:dyDescent="0.2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 x14ac:dyDescent="0.2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 x14ac:dyDescent="0.2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 x14ac:dyDescent="0.2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 x14ac:dyDescent="0.2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 x14ac:dyDescent="0.2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 x14ac:dyDescent="0.2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2" t="s">
        <v>181</v>
      </c>
      <c r="NK54" s="103"/>
      <c r="NL54" s="103"/>
      <c r="NM54" s="103"/>
      <c r="NN54" s="103"/>
      <c r="NO54" s="103"/>
      <c r="NP54" s="103"/>
      <c r="NQ54" s="103"/>
      <c r="NR54" s="103"/>
      <c r="NS54" s="103"/>
      <c r="NT54" s="103"/>
      <c r="NU54" s="103"/>
      <c r="NV54" s="103"/>
      <c r="NW54" s="103"/>
      <c r="NX54" s="104"/>
      <c r="OC54" s="18" t="s">
        <v>83</v>
      </c>
    </row>
    <row r="55" spans="1:393" ht="13.5" customHeight="1" x14ac:dyDescent="0.2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30272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31956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32588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32629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35128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9445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9921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11116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12268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12373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62.9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59.4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58.7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65.2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66.099999999999994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17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18.100000000000001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18.2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19.2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19.100000000000001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2"/>
      <c r="NK55" s="103"/>
      <c r="NL55" s="103"/>
      <c r="NM55" s="103"/>
      <c r="NN55" s="103"/>
      <c r="NO55" s="103"/>
      <c r="NP55" s="103"/>
      <c r="NQ55" s="103"/>
      <c r="NR55" s="103"/>
      <c r="NS55" s="103"/>
      <c r="NT55" s="103"/>
      <c r="NU55" s="103"/>
      <c r="NV55" s="103"/>
      <c r="NW55" s="103"/>
      <c r="NX55" s="104"/>
    </row>
    <row r="56" spans="1:393" ht="13.5" customHeight="1" x14ac:dyDescent="0.2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34136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34924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35788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37855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39289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10130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10244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10602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11234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11512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63.4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63.7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63.3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68.5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67.099999999999994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18.3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17.7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17.5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17.5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17.3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2"/>
      <c r="NK56" s="103"/>
      <c r="NL56" s="103"/>
      <c r="NM56" s="103"/>
      <c r="NN56" s="103"/>
      <c r="NO56" s="103"/>
      <c r="NP56" s="103"/>
      <c r="NQ56" s="103"/>
      <c r="NR56" s="103"/>
      <c r="NS56" s="103"/>
      <c r="NT56" s="103"/>
      <c r="NU56" s="103"/>
      <c r="NV56" s="103"/>
      <c r="NW56" s="103"/>
      <c r="NX56" s="104"/>
    </row>
    <row r="57" spans="1:393" ht="13.5" customHeight="1" x14ac:dyDescent="0.2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2"/>
      <c r="NK57" s="103"/>
      <c r="NL57" s="103"/>
      <c r="NM57" s="103"/>
      <c r="NN57" s="103"/>
      <c r="NO57" s="103"/>
      <c r="NP57" s="103"/>
      <c r="NQ57" s="103"/>
      <c r="NR57" s="103"/>
      <c r="NS57" s="103"/>
      <c r="NT57" s="103"/>
      <c r="NU57" s="103"/>
      <c r="NV57" s="103"/>
      <c r="NW57" s="103"/>
      <c r="NX57" s="104"/>
    </row>
    <row r="58" spans="1:393" ht="13.5" customHeight="1" x14ac:dyDescent="0.2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2"/>
      <c r="NK58" s="103"/>
      <c r="NL58" s="103"/>
      <c r="NM58" s="103"/>
      <c r="NN58" s="103"/>
      <c r="NO58" s="103"/>
      <c r="NP58" s="103"/>
      <c r="NQ58" s="103"/>
      <c r="NR58" s="103"/>
      <c r="NS58" s="103"/>
      <c r="NT58" s="103"/>
      <c r="NU58" s="103"/>
      <c r="NV58" s="103"/>
      <c r="NW58" s="103"/>
      <c r="NX58" s="104"/>
    </row>
    <row r="59" spans="1:393" ht="13.5" customHeight="1" x14ac:dyDescent="0.2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2"/>
      <c r="NK59" s="103"/>
      <c r="NL59" s="103"/>
      <c r="NM59" s="103"/>
      <c r="NN59" s="103"/>
      <c r="NO59" s="103"/>
      <c r="NP59" s="103"/>
      <c r="NQ59" s="103"/>
      <c r="NR59" s="103"/>
      <c r="NS59" s="103"/>
      <c r="NT59" s="103"/>
      <c r="NU59" s="103"/>
      <c r="NV59" s="103"/>
      <c r="NW59" s="103"/>
      <c r="NX59" s="104"/>
    </row>
    <row r="60" spans="1:393" ht="13.5" customHeight="1" x14ac:dyDescent="0.2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2"/>
      <c r="NK60" s="103"/>
      <c r="NL60" s="103"/>
      <c r="NM60" s="103"/>
      <c r="NN60" s="103"/>
      <c r="NO60" s="103"/>
      <c r="NP60" s="103"/>
      <c r="NQ60" s="103"/>
      <c r="NR60" s="103"/>
      <c r="NS60" s="103"/>
      <c r="NT60" s="103"/>
      <c r="NU60" s="103"/>
      <c r="NV60" s="103"/>
      <c r="NW60" s="103"/>
      <c r="NX60" s="104"/>
    </row>
    <row r="61" spans="1:393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2"/>
      <c r="NK61" s="103"/>
      <c r="NL61" s="103"/>
      <c r="NM61" s="103"/>
      <c r="NN61" s="103"/>
      <c r="NO61" s="103"/>
      <c r="NP61" s="103"/>
      <c r="NQ61" s="103"/>
      <c r="NR61" s="103"/>
      <c r="NS61" s="103"/>
      <c r="NT61" s="103"/>
      <c r="NU61" s="103"/>
      <c r="NV61" s="103"/>
      <c r="NW61" s="103"/>
      <c r="NX61" s="104"/>
    </row>
    <row r="62" spans="1:393" ht="13.5" customHeight="1" x14ac:dyDescent="0.2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2"/>
      <c r="NK62" s="103"/>
      <c r="NL62" s="103"/>
      <c r="NM62" s="103"/>
      <c r="NN62" s="103"/>
      <c r="NO62" s="103"/>
      <c r="NP62" s="103"/>
      <c r="NQ62" s="103"/>
      <c r="NR62" s="103"/>
      <c r="NS62" s="103"/>
      <c r="NT62" s="103"/>
      <c r="NU62" s="103"/>
      <c r="NV62" s="103"/>
      <c r="NW62" s="103"/>
      <c r="NX62" s="104"/>
    </row>
    <row r="63" spans="1:393" ht="13.5" customHeight="1" x14ac:dyDescent="0.2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2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4"/>
    </row>
    <row r="64" spans="1:393" ht="13.5" customHeight="1" x14ac:dyDescent="0.2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2"/>
      <c r="NK64" s="103"/>
      <c r="NL64" s="103"/>
      <c r="NM64" s="103"/>
      <c r="NN64" s="103"/>
      <c r="NO64" s="103"/>
      <c r="NP64" s="103"/>
      <c r="NQ64" s="103"/>
      <c r="NR64" s="103"/>
      <c r="NS64" s="103"/>
      <c r="NT64" s="103"/>
      <c r="NU64" s="103"/>
      <c r="NV64" s="103"/>
      <c r="NW64" s="103"/>
      <c r="NX64" s="104"/>
    </row>
    <row r="65" spans="1:388" ht="13.5" customHeight="1" x14ac:dyDescent="0.2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2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3"/>
      <c r="NX65" s="104"/>
    </row>
    <row r="66" spans="1:388" ht="13.5" customHeight="1" x14ac:dyDescent="0.2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2"/>
      <c r="NK66" s="103"/>
      <c r="NL66" s="103"/>
      <c r="NM66" s="103"/>
      <c r="NN66" s="103"/>
      <c r="NO66" s="103"/>
      <c r="NP66" s="103"/>
      <c r="NQ66" s="103"/>
      <c r="NR66" s="103"/>
      <c r="NS66" s="103"/>
      <c r="NT66" s="103"/>
      <c r="NU66" s="103"/>
      <c r="NV66" s="103"/>
      <c r="NW66" s="103"/>
      <c r="NX66" s="104"/>
    </row>
    <row r="67" spans="1:388" ht="13.5" customHeight="1" x14ac:dyDescent="0.2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5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6"/>
      <c r="NX67" s="107"/>
    </row>
    <row r="68" spans="1:388" ht="13.5" customHeight="1" x14ac:dyDescent="0.2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 x14ac:dyDescent="0.2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 x14ac:dyDescent="0.2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182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 x14ac:dyDescent="0.2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 x14ac:dyDescent="0.2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 x14ac:dyDescent="0.2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 x14ac:dyDescent="0.2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 x14ac:dyDescent="0.2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 x14ac:dyDescent="0.2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 x14ac:dyDescent="0.2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 x14ac:dyDescent="0.2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 x14ac:dyDescent="0.2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74.2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76.900000000000006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77.3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77.099999999999994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77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82.9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85.9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80.900000000000006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77.099999999999994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76.3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25708152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25898047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26910901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27365088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27978971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 x14ac:dyDescent="0.2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53.5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54.1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54.6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56.9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58.1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71.3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71.400000000000006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71.7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72.900000000000006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73.900000000000006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39094598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40683727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41891213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42806727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43530781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 x14ac:dyDescent="0.2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 x14ac:dyDescent="0.2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 x14ac:dyDescent="0.2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 x14ac:dyDescent="0.2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 x14ac:dyDescent="0.2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2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2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2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FYbvDQ6bzGV4Wjs5bwsS4ig87RVqtmKhHdz890MvBCzk90anPodWOZ1Wy40VLjWM8mbm7pPzk0GdpEV80ZflmQ==" saltValue="EA/jC0QxFxHVnEyzmQrC6w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54" width="11.88671875" customWidth="1"/>
    <col min="155" max="155" width="10.88671875" customWidth="1"/>
  </cols>
  <sheetData>
    <row r="1" spans="1:155" x14ac:dyDescent="0.2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2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2" customHeight="1" x14ac:dyDescent="0.2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2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108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111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116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2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154</v>
      </c>
      <c r="AU5" s="52" t="s">
        <v>144</v>
      </c>
      <c r="AV5" s="52" t="s">
        <v>145</v>
      </c>
      <c r="AW5" s="52" t="s">
        <v>146</v>
      </c>
      <c r="AX5" s="52" t="s">
        <v>147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154</v>
      </c>
      <c r="BF5" s="52" t="s">
        <v>144</v>
      </c>
      <c r="BG5" s="52" t="s">
        <v>145</v>
      </c>
      <c r="BH5" s="52" t="s">
        <v>155</v>
      </c>
      <c r="BI5" s="52" t="s">
        <v>147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154</v>
      </c>
      <c r="BQ5" s="52" t="s">
        <v>144</v>
      </c>
      <c r="BR5" s="52" t="s">
        <v>156</v>
      </c>
      <c r="BS5" s="52" t="s">
        <v>155</v>
      </c>
      <c r="BT5" s="52" t="s">
        <v>147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154</v>
      </c>
      <c r="CB5" s="52" t="s">
        <v>144</v>
      </c>
      <c r="CC5" s="52" t="s">
        <v>145</v>
      </c>
      <c r="CD5" s="52" t="s">
        <v>155</v>
      </c>
      <c r="CE5" s="52" t="s">
        <v>147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154</v>
      </c>
      <c r="CM5" s="52" t="s">
        <v>157</v>
      </c>
      <c r="CN5" s="52" t="s">
        <v>156</v>
      </c>
      <c r="CO5" s="52" t="s">
        <v>155</v>
      </c>
      <c r="CP5" s="52" t="s">
        <v>158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143</v>
      </c>
      <c r="CX5" s="52" t="s">
        <v>144</v>
      </c>
      <c r="CY5" s="52" t="s">
        <v>145</v>
      </c>
      <c r="CZ5" s="52" t="s">
        <v>155</v>
      </c>
      <c r="DA5" s="52" t="s">
        <v>147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154</v>
      </c>
      <c r="DI5" s="52" t="s">
        <v>157</v>
      </c>
      <c r="DJ5" s="52" t="s">
        <v>145</v>
      </c>
      <c r="DK5" s="52" t="s">
        <v>146</v>
      </c>
      <c r="DL5" s="52" t="s">
        <v>158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154</v>
      </c>
      <c r="DT5" s="52" t="s">
        <v>144</v>
      </c>
      <c r="DU5" s="52" t="s">
        <v>156</v>
      </c>
      <c r="DV5" s="52" t="s">
        <v>155</v>
      </c>
      <c r="DW5" s="52" t="s">
        <v>158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143</v>
      </c>
      <c r="EE5" s="52" t="s">
        <v>144</v>
      </c>
      <c r="EF5" s="52" t="s">
        <v>145</v>
      </c>
      <c r="EG5" s="52" t="s">
        <v>146</v>
      </c>
      <c r="EH5" s="52" t="s">
        <v>147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159</v>
      </c>
      <c r="EO5" s="52" t="s">
        <v>154</v>
      </c>
      <c r="EP5" s="52" t="s">
        <v>144</v>
      </c>
      <c r="EQ5" s="52" t="s">
        <v>145</v>
      </c>
      <c r="ER5" s="52" t="s">
        <v>155</v>
      </c>
      <c r="ES5" s="52" t="s">
        <v>147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 x14ac:dyDescent="0.2">
      <c r="A6" s="38" t="s">
        <v>160</v>
      </c>
      <c r="B6" s="53">
        <f>B8</f>
        <v>2021</v>
      </c>
      <c r="C6" s="53">
        <f t="shared" ref="C6:M6" si="2">C8</f>
        <v>192074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58" t="str">
        <f>IF(H8&lt;&gt;I8,H8,"")&amp;IF(I8&lt;&gt;J8,I8,"")&amp;"　"&amp;J8</f>
        <v>山梨県韮崎市　国保市立病院</v>
      </c>
      <c r="I6" s="159"/>
      <c r="J6" s="160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100床以上～200床未満</v>
      </c>
      <c r="O6" s="53" t="str">
        <f>O8</f>
        <v>非設置</v>
      </c>
      <c r="P6" s="53" t="str">
        <f>P8</f>
        <v>直営</v>
      </c>
      <c r="Q6" s="54">
        <f t="shared" ref="Q6:AH6" si="3">Q8</f>
        <v>22</v>
      </c>
      <c r="R6" s="53" t="str">
        <f t="shared" si="3"/>
        <v>-</v>
      </c>
      <c r="S6" s="53" t="str">
        <f t="shared" si="3"/>
        <v>ド 訓</v>
      </c>
      <c r="T6" s="53" t="str">
        <f t="shared" si="3"/>
        <v>救 災 輪</v>
      </c>
      <c r="U6" s="54">
        <f>U8</f>
        <v>28522</v>
      </c>
      <c r="V6" s="54">
        <f>V8</f>
        <v>10272</v>
      </c>
      <c r="W6" s="53" t="str">
        <f>W8</f>
        <v>-</v>
      </c>
      <c r="X6" s="53" t="str">
        <f t="shared" ref="X6" si="4">X8</f>
        <v>第２種該当</v>
      </c>
      <c r="Y6" s="53" t="str">
        <f t="shared" si="3"/>
        <v>１０：１</v>
      </c>
      <c r="Z6" s="54">
        <f t="shared" si="3"/>
        <v>137</v>
      </c>
      <c r="AA6" s="54">
        <f t="shared" si="3"/>
        <v>34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171</v>
      </c>
      <c r="AF6" s="54">
        <f t="shared" si="3"/>
        <v>132</v>
      </c>
      <c r="AG6" s="54">
        <f t="shared" si="3"/>
        <v>31</v>
      </c>
      <c r="AH6" s="54">
        <f t="shared" si="3"/>
        <v>163</v>
      </c>
      <c r="AI6" s="55">
        <f>IF(AI8="-",NA(),AI8)</f>
        <v>97.4</v>
      </c>
      <c r="AJ6" s="55">
        <f t="shared" ref="AJ6:AR6" si="5">IF(AJ8="-",NA(),AJ8)</f>
        <v>103.1</v>
      </c>
      <c r="AK6" s="55">
        <f t="shared" si="5"/>
        <v>101.8</v>
      </c>
      <c r="AL6" s="55">
        <f t="shared" si="5"/>
        <v>94.5</v>
      </c>
      <c r="AM6" s="55">
        <f t="shared" si="5"/>
        <v>97.1</v>
      </c>
      <c r="AN6" s="55">
        <f t="shared" si="5"/>
        <v>96.6</v>
      </c>
      <c r="AO6" s="55">
        <f t="shared" si="5"/>
        <v>97.2</v>
      </c>
      <c r="AP6" s="55">
        <f t="shared" si="5"/>
        <v>96.9</v>
      </c>
      <c r="AQ6" s="55">
        <f t="shared" si="5"/>
        <v>100.6</v>
      </c>
      <c r="AR6" s="55">
        <f t="shared" si="5"/>
        <v>105.9</v>
      </c>
      <c r="AS6" s="55" t="str">
        <f>IF(AS8="-","【-】","【"&amp;SUBSTITUTE(TEXT(AS8,"#,##0.0"),"-","△")&amp;"】")</f>
        <v>【106.2】</v>
      </c>
      <c r="AT6" s="55">
        <f>IF(AT8="-",NA(),AT8)</f>
        <v>92.3</v>
      </c>
      <c r="AU6" s="55">
        <f t="shared" ref="AU6:BC6" si="6">IF(AU8="-",NA(),AU8)</f>
        <v>97.3</v>
      </c>
      <c r="AV6" s="55">
        <f t="shared" si="6"/>
        <v>97.9</v>
      </c>
      <c r="AW6" s="55">
        <f t="shared" si="6"/>
        <v>87.7</v>
      </c>
      <c r="AX6" s="55">
        <f t="shared" si="6"/>
        <v>90</v>
      </c>
      <c r="AY6" s="55">
        <f t="shared" si="6"/>
        <v>83.9</v>
      </c>
      <c r="AZ6" s="55">
        <f t="shared" si="6"/>
        <v>84</v>
      </c>
      <c r="BA6" s="55">
        <f t="shared" si="6"/>
        <v>84.3</v>
      </c>
      <c r="BB6" s="55">
        <f t="shared" si="6"/>
        <v>80.7</v>
      </c>
      <c r="BC6" s="55">
        <f t="shared" si="6"/>
        <v>82.2</v>
      </c>
      <c r="BD6" s="55" t="str">
        <f>IF(BD8="-","【-】","【"&amp;SUBSTITUTE(TEXT(BD8,"#,##0.0"),"-","△")&amp;"】")</f>
        <v>【86.6】</v>
      </c>
      <c r="BE6" s="55">
        <f>IF(BE8="-",NA(),BE8)</f>
        <v>12.2</v>
      </c>
      <c r="BF6" s="55">
        <f t="shared" ref="BF6:BN6" si="7">IF(BF8="-",NA(),BF8)</f>
        <v>11.6</v>
      </c>
      <c r="BG6" s="55">
        <f t="shared" si="7"/>
        <v>9.8000000000000007</v>
      </c>
      <c r="BH6" s="55">
        <f t="shared" si="7"/>
        <v>17.899999999999999</v>
      </c>
      <c r="BI6" s="55">
        <f t="shared" si="7"/>
        <v>20.6</v>
      </c>
      <c r="BJ6" s="55">
        <f t="shared" si="7"/>
        <v>116.9</v>
      </c>
      <c r="BK6" s="55">
        <f t="shared" si="7"/>
        <v>117.1</v>
      </c>
      <c r="BL6" s="55">
        <f t="shared" si="7"/>
        <v>120.5</v>
      </c>
      <c r="BM6" s="55">
        <f t="shared" si="7"/>
        <v>124.2</v>
      </c>
      <c r="BN6" s="55">
        <f t="shared" si="7"/>
        <v>121.6</v>
      </c>
      <c r="BO6" s="55" t="str">
        <f>IF(BO8="-","【-】","【"&amp;SUBSTITUTE(TEXT(BO8,"#,##0.0"),"-","△")&amp;"】")</f>
        <v>【70.7】</v>
      </c>
      <c r="BP6" s="55">
        <f>IF(BP8="-",NA(),BP8)</f>
        <v>70</v>
      </c>
      <c r="BQ6" s="55">
        <f t="shared" ref="BQ6:BY6" si="8">IF(BQ8="-",NA(),BQ8)</f>
        <v>73.8</v>
      </c>
      <c r="BR6" s="55">
        <f t="shared" si="8"/>
        <v>73</v>
      </c>
      <c r="BS6" s="55">
        <f t="shared" si="8"/>
        <v>64</v>
      </c>
      <c r="BT6" s="55">
        <f t="shared" si="8"/>
        <v>62.9</v>
      </c>
      <c r="BU6" s="55">
        <f t="shared" si="8"/>
        <v>69.7</v>
      </c>
      <c r="BV6" s="55">
        <f t="shared" si="8"/>
        <v>70.099999999999994</v>
      </c>
      <c r="BW6" s="55">
        <f t="shared" si="8"/>
        <v>70.400000000000006</v>
      </c>
      <c r="BX6" s="55">
        <f t="shared" si="8"/>
        <v>65.8</v>
      </c>
      <c r="BY6" s="55">
        <f t="shared" si="8"/>
        <v>65</v>
      </c>
      <c r="BZ6" s="55" t="str">
        <f>IF(BZ8="-","【-】","【"&amp;SUBSTITUTE(TEXT(BZ8,"#,##0.0"),"-","△")&amp;"】")</f>
        <v>【67.1】</v>
      </c>
      <c r="CA6" s="56">
        <f>IF(CA8="-",NA(),CA8)</f>
        <v>30272</v>
      </c>
      <c r="CB6" s="56">
        <f t="shared" ref="CB6:CJ6" si="9">IF(CB8="-",NA(),CB8)</f>
        <v>31956</v>
      </c>
      <c r="CC6" s="56">
        <f t="shared" si="9"/>
        <v>32588</v>
      </c>
      <c r="CD6" s="56">
        <f t="shared" si="9"/>
        <v>32629</v>
      </c>
      <c r="CE6" s="56">
        <f t="shared" si="9"/>
        <v>35128</v>
      </c>
      <c r="CF6" s="56">
        <f t="shared" si="9"/>
        <v>34136</v>
      </c>
      <c r="CG6" s="56">
        <f t="shared" si="9"/>
        <v>34924</v>
      </c>
      <c r="CH6" s="56">
        <f t="shared" si="9"/>
        <v>35788</v>
      </c>
      <c r="CI6" s="56">
        <f t="shared" si="9"/>
        <v>37855</v>
      </c>
      <c r="CJ6" s="56">
        <f t="shared" si="9"/>
        <v>39289</v>
      </c>
      <c r="CK6" s="55" t="str">
        <f>IF(CK8="-","【-】","【"&amp;SUBSTITUTE(TEXT(CK8,"#,##0"),"-","△")&amp;"】")</f>
        <v>【59,287】</v>
      </c>
      <c r="CL6" s="56">
        <f>IF(CL8="-",NA(),CL8)</f>
        <v>9445</v>
      </c>
      <c r="CM6" s="56">
        <f t="shared" ref="CM6:CU6" si="10">IF(CM8="-",NA(),CM8)</f>
        <v>9921</v>
      </c>
      <c r="CN6" s="56">
        <f t="shared" si="10"/>
        <v>11116</v>
      </c>
      <c r="CO6" s="56">
        <f t="shared" si="10"/>
        <v>12268</v>
      </c>
      <c r="CP6" s="56">
        <f t="shared" si="10"/>
        <v>12373</v>
      </c>
      <c r="CQ6" s="56">
        <f t="shared" si="10"/>
        <v>10130</v>
      </c>
      <c r="CR6" s="56">
        <f t="shared" si="10"/>
        <v>10244</v>
      </c>
      <c r="CS6" s="56">
        <f t="shared" si="10"/>
        <v>10602</v>
      </c>
      <c r="CT6" s="56">
        <f t="shared" si="10"/>
        <v>11234</v>
      </c>
      <c r="CU6" s="56">
        <f t="shared" si="10"/>
        <v>11512</v>
      </c>
      <c r="CV6" s="55" t="str">
        <f>IF(CV8="-","【-】","【"&amp;SUBSTITUTE(TEXT(CV8,"#,##0"),"-","△")&amp;"】")</f>
        <v>【17,202】</v>
      </c>
      <c r="CW6" s="55">
        <f>IF(CW8="-",NA(),CW8)</f>
        <v>62.9</v>
      </c>
      <c r="CX6" s="55">
        <f t="shared" ref="CX6:DF6" si="11">IF(CX8="-",NA(),CX8)</f>
        <v>59.4</v>
      </c>
      <c r="CY6" s="55">
        <f t="shared" si="11"/>
        <v>58.7</v>
      </c>
      <c r="CZ6" s="55">
        <f t="shared" si="11"/>
        <v>65.2</v>
      </c>
      <c r="DA6" s="55">
        <f t="shared" si="11"/>
        <v>66.099999999999994</v>
      </c>
      <c r="DB6" s="55">
        <f t="shared" si="11"/>
        <v>63.4</v>
      </c>
      <c r="DC6" s="55">
        <f t="shared" si="11"/>
        <v>63.7</v>
      </c>
      <c r="DD6" s="55">
        <f t="shared" si="11"/>
        <v>63.3</v>
      </c>
      <c r="DE6" s="55">
        <f t="shared" si="11"/>
        <v>68.5</v>
      </c>
      <c r="DF6" s="55">
        <f t="shared" si="11"/>
        <v>67.099999999999994</v>
      </c>
      <c r="DG6" s="55" t="str">
        <f>IF(DG8="-","【-】","【"&amp;SUBSTITUTE(TEXT(DG8,"#,##0.0"),"-","△")&amp;"】")</f>
        <v>【56.4】</v>
      </c>
      <c r="DH6" s="55">
        <f>IF(DH8="-",NA(),DH8)</f>
        <v>17</v>
      </c>
      <c r="DI6" s="55">
        <f t="shared" ref="DI6:DQ6" si="12">IF(DI8="-",NA(),DI8)</f>
        <v>18.100000000000001</v>
      </c>
      <c r="DJ6" s="55">
        <f t="shared" si="12"/>
        <v>18.2</v>
      </c>
      <c r="DK6" s="55">
        <f t="shared" si="12"/>
        <v>19.2</v>
      </c>
      <c r="DL6" s="55">
        <f t="shared" si="12"/>
        <v>19.100000000000001</v>
      </c>
      <c r="DM6" s="55">
        <f t="shared" si="12"/>
        <v>18.3</v>
      </c>
      <c r="DN6" s="55">
        <f t="shared" si="12"/>
        <v>17.7</v>
      </c>
      <c r="DO6" s="55">
        <f t="shared" si="12"/>
        <v>17.5</v>
      </c>
      <c r="DP6" s="55">
        <f t="shared" si="12"/>
        <v>17.5</v>
      </c>
      <c r="DQ6" s="55">
        <f t="shared" si="12"/>
        <v>17.3</v>
      </c>
      <c r="DR6" s="55" t="str">
        <f>IF(DR8="-","【-】","【"&amp;SUBSTITUTE(TEXT(DR8,"#,##0.0"),"-","△")&amp;"】")</f>
        <v>【24.8】</v>
      </c>
      <c r="DS6" s="55">
        <f>IF(DS8="-",NA(),DS8)</f>
        <v>74.2</v>
      </c>
      <c r="DT6" s="55">
        <f t="shared" ref="DT6:EB6" si="13">IF(DT8="-",NA(),DT8)</f>
        <v>76.900000000000006</v>
      </c>
      <c r="DU6" s="55">
        <f t="shared" si="13"/>
        <v>77.3</v>
      </c>
      <c r="DV6" s="55">
        <f t="shared" si="13"/>
        <v>77.099999999999994</v>
      </c>
      <c r="DW6" s="55">
        <f t="shared" si="13"/>
        <v>77</v>
      </c>
      <c r="DX6" s="55">
        <f t="shared" si="13"/>
        <v>53.5</v>
      </c>
      <c r="DY6" s="55">
        <f t="shared" si="13"/>
        <v>54.1</v>
      </c>
      <c r="DZ6" s="55">
        <f t="shared" si="13"/>
        <v>54.6</v>
      </c>
      <c r="EA6" s="55">
        <f t="shared" si="13"/>
        <v>56.9</v>
      </c>
      <c r="EB6" s="55">
        <f t="shared" si="13"/>
        <v>58.1</v>
      </c>
      <c r="EC6" s="55" t="str">
        <f>IF(EC8="-","【-】","【"&amp;SUBSTITUTE(TEXT(EC8,"#,##0.0"),"-","△")&amp;"】")</f>
        <v>【56.0】</v>
      </c>
      <c r="ED6" s="55">
        <f>IF(ED8="-",NA(),ED8)</f>
        <v>82.9</v>
      </c>
      <c r="EE6" s="55">
        <f t="shared" ref="EE6:EM6" si="14">IF(EE8="-",NA(),EE8)</f>
        <v>85.9</v>
      </c>
      <c r="EF6" s="55">
        <f t="shared" si="14"/>
        <v>80.900000000000006</v>
      </c>
      <c r="EG6" s="55">
        <f t="shared" si="14"/>
        <v>77.099999999999994</v>
      </c>
      <c r="EH6" s="55">
        <f t="shared" si="14"/>
        <v>76.3</v>
      </c>
      <c r="EI6" s="55">
        <f t="shared" si="14"/>
        <v>71.3</v>
      </c>
      <c r="EJ6" s="55">
        <f t="shared" si="14"/>
        <v>71.400000000000006</v>
      </c>
      <c r="EK6" s="55">
        <f t="shared" si="14"/>
        <v>71.7</v>
      </c>
      <c r="EL6" s="55">
        <f t="shared" si="14"/>
        <v>72.900000000000006</v>
      </c>
      <c r="EM6" s="55">
        <f t="shared" si="14"/>
        <v>73.900000000000006</v>
      </c>
      <c r="EN6" s="55" t="str">
        <f>IF(EN8="-","【-】","【"&amp;SUBSTITUTE(TEXT(EN8,"#,##0.0"),"-","△")&amp;"】")</f>
        <v>【70.7】</v>
      </c>
      <c r="EO6" s="56">
        <f>IF(EO8="-",NA(),EO8)</f>
        <v>25708152</v>
      </c>
      <c r="EP6" s="56">
        <f t="shared" ref="EP6:EX6" si="15">IF(EP8="-",NA(),EP8)</f>
        <v>25898047</v>
      </c>
      <c r="EQ6" s="56">
        <f t="shared" si="15"/>
        <v>26910901</v>
      </c>
      <c r="ER6" s="56">
        <f t="shared" si="15"/>
        <v>27365088</v>
      </c>
      <c r="ES6" s="56">
        <f t="shared" si="15"/>
        <v>27978971</v>
      </c>
      <c r="ET6" s="56">
        <f t="shared" si="15"/>
        <v>39094598</v>
      </c>
      <c r="EU6" s="56">
        <f t="shared" si="15"/>
        <v>40683727</v>
      </c>
      <c r="EV6" s="56">
        <f t="shared" si="15"/>
        <v>41891213</v>
      </c>
      <c r="EW6" s="56">
        <f t="shared" si="15"/>
        <v>42806727</v>
      </c>
      <c r="EX6" s="56">
        <f t="shared" si="15"/>
        <v>43530781</v>
      </c>
      <c r="EY6" s="56" t="str">
        <f>IF(EY8="-","【-】","【"&amp;SUBSTITUTE(TEXT(EY8,"#,##0"),"-","△")&amp;"】")</f>
        <v>【49,765,843】</v>
      </c>
    </row>
    <row r="7" spans="1:155" s="57" customFormat="1" x14ac:dyDescent="0.2">
      <c r="A7" s="38" t="s">
        <v>161</v>
      </c>
      <c r="B7" s="53">
        <f t="shared" ref="B7:AH7" si="16">B8</f>
        <v>2021</v>
      </c>
      <c r="C7" s="53">
        <f t="shared" si="16"/>
        <v>192074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100床以上～200床未満</v>
      </c>
      <c r="O7" s="53" t="str">
        <f>O8</f>
        <v>非設置</v>
      </c>
      <c r="P7" s="53" t="str">
        <f>P8</f>
        <v>直営</v>
      </c>
      <c r="Q7" s="54">
        <f t="shared" si="16"/>
        <v>22</v>
      </c>
      <c r="R7" s="53" t="str">
        <f t="shared" si="16"/>
        <v>-</v>
      </c>
      <c r="S7" s="53" t="str">
        <f t="shared" si="16"/>
        <v>ド 訓</v>
      </c>
      <c r="T7" s="53" t="str">
        <f t="shared" si="16"/>
        <v>救 災 輪</v>
      </c>
      <c r="U7" s="54">
        <f>U8</f>
        <v>28522</v>
      </c>
      <c r="V7" s="54">
        <f>V8</f>
        <v>10272</v>
      </c>
      <c r="W7" s="53" t="str">
        <f>W8</f>
        <v>-</v>
      </c>
      <c r="X7" s="53" t="str">
        <f t="shared" si="16"/>
        <v>第２種該当</v>
      </c>
      <c r="Y7" s="53" t="str">
        <f t="shared" si="16"/>
        <v>１０：１</v>
      </c>
      <c r="Z7" s="54">
        <f t="shared" si="16"/>
        <v>137</v>
      </c>
      <c r="AA7" s="54">
        <f t="shared" si="16"/>
        <v>34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171</v>
      </c>
      <c r="AF7" s="54">
        <f t="shared" si="16"/>
        <v>132</v>
      </c>
      <c r="AG7" s="54">
        <f t="shared" si="16"/>
        <v>31</v>
      </c>
      <c r="AH7" s="54">
        <f t="shared" si="16"/>
        <v>163</v>
      </c>
      <c r="AI7" s="55">
        <f>AI8</f>
        <v>97.4</v>
      </c>
      <c r="AJ7" s="55">
        <f t="shared" ref="AJ7:AR7" si="17">AJ8</f>
        <v>103.1</v>
      </c>
      <c r="AK7" s="55">
        <f t="shared" si="17"/>
        <v>101.8</v>
      </c>
      <c r="AL7" s="55">
        <f t="shared" si="17"/>
        <v>94.5</v>
      </c>
      <c r="AM7" s="55">
        <f t="shared" si="17"/>
        <v>97.1</v>
      </c>
      <c r="AN7" s="55">
        <f t="shared" si="17"/>
        <v>96.6</v>
      </c>
      <c r="AO7" s="55">
        <f t="shared" si="17"/>
        <v>97.2</v>
      </c>
      <c r="AP7" s="55">
        <f t="shared" si="17"/>
        <v>96.9</v>
      </c>
      <c r="AQ7" s="55">
        <f t="shared" si="17"/>
        <v>100.6</v>
      </c>
      <c r="AR7" s="55">
        <f t="shared" si="17"/>
        <v>105.9</v>
      </c>
      <c r="AS7" s="55"/>
      <c r="AT7" s="55">
        <f>AT8</f>
        <v>92.3</v>
      </c>
      <c r="AU7" s="55">
        <f t="shared" ref="AU7:BC7" si="18">AU8</f>
        <v>97.3</v>
      </c>
      <c r="AV7" s="55">
        <f t="shared" si="18"/>
        <v>97.9</v>
      </c>
      <c r="AW7" s="55">
        <f t="shared" si="18"/>
        <v>87.7</v>
      </c>
      <c r="AX7" s="55">
        <f t="shared" si="18"/>
        <v>90</v>
      </c>
      <c r="AY7" s="55">
        <f t="shared" si="18"/>
        <v>83.9</v>
      </c>
      <c r="AZ7" s="55">
        <f t="shared" si="18"/>
        <v>84</v>
      </c>
      <c r="BA7" s="55">
        <f t="shared" si="18"/>
        <v>84.3</v>
      </c>
      <c r="BB7" s="55">
        <f t="shared" si="18"/>
        <v>80.7</v>
      </c>
      <c r="BC7" s="55">
        <f t="shared" si="18"/>
        <v>82.2</v>
      </c>
      <c r="BD7" s="55"/>
      <c r="BE7" s="55">
        <f>BE8</f>
        <v>12.2</v>
      </c>
      <c r="BF7" s="55">
        <f t="shared" ref="BF7:BN7" si="19">BF8</f>
        <v>11.6</v>
      </c>
      <c r="BG7" s="55">
        <f t="shared" si="19"/>
        <v>9.8000000000000007</v>
      </c>
      <c r="BH7" s="55">
        <f t="shared" si="19"/>
        <v>17.899999999999999</v>
      </c>
      <c r="BI7" s="55">
        <f t="shared" si="19"/>
        <v>20.6</v>
      </c>
      <c r="BJ7" s="55">
        <f t="shared" si="19"/>
        <v>116.9</v>
      </c>
      <c r="BK7" s="55">
        <f t="shared" si="19"/>
        <v>117.1</v>
      </c>
      <c r="BL7" s="55">
        <f t="shared" si="19"/>
        <v>120.5</v>
      </c>
      <c r="BM7" s="55">
        <f t="shared" si="19"/>
        <v>124.2</v>
      </c>
      <c r="BN7" s="55">
        <f t="shared" si="19"/>
        <v>121.6</v>
      </c>
      <c r="BO7" s="55"/>
      <c r="BP7" s="55">
        <f>BP8</f>
        <v>70</v>
      </c>
      <c r="BQ7" s="55">
        <f t="shared" ref="BQ7:BY7" si="20">BQ8</f>
        <v>73.8</v>
      </c>
      <c r="BR7" s="55">
        <f t="shared" si="20"/>
        <v>73</v>
      </c>
      <c r="BS7" s="55">
        <f t="shared" si="20"/>
        <v>64</v>
      </c>
      <c r="BT7" s="55">
        <f t="shared" si="20"/>
        <v>62.9</v>
      </c>
      <c r="BU7" s="55">
        <f t="shared" si="20"/>
        <v>69.7</v>
      </c>
      <c r="BV7" s="55">
        <f t="shared" si="20"/>
        <v>70.099999999999994</v>
      </c>
      <c r="BW7" s="55">
        <f t="shared" si="20"/>
        <v>70.400000000000006</v>
      </c>
      <c r="BX7" s="55">
        <f t="shared" si="20"/>
        <v>65.8</v>
      </c>
      <c r="BY7" s="55">
        <f t="shared" si="20"/>
        <v>65</v>
      </c>
      <c r="BZ7" s="55"/>
      <c r="CA7" s="56">
        <f>CA8</f>
        <v>30272</v>
      </c>
      <c r="CB7" s="56">
        <f t="shared" ref="CB7:CJ7" si="21">CB8</f>
        <v>31956</v>
      </c>
      <c r="CC7" s="56">
        <f t="shared" si="21"/>
        <v>32588</v>
      </c>
      <c r="CD7" s="56">
        <f t="shared" si="21"/>
        <v>32629</v>
      </c>
      <c r="CE7" s="56">
        <f t="shared" si="21"/>
        <v>35128</v>
      </c>
      <c r="CF7" s="56">
        <f t="shared" si="21"/>
        <v>34136</v>
      </c>
      <c r="CG7" s="56">
        <f t="shared" si="21"/>
        <v>34924</v>
      </c>
      <c r="CH7" s="56">
        <f t="shared" si="21"/>
        <v>35788</v>
      </c>
      <c r="CI7" s="56">
        <f t="shared" si="21"/>
        <v>37855</v>
      </c>
      <c r="CJ7" s="56">
        <f t="shared" si="21"/>
        <v>39289</v>
      </c>
      <c r="CK7" s="55"/>
      <c r="CL7" s="56">
        <f>CL8</f>
        <v>9445</v>
      </c>
      <c r="CM7" s="56">
        <f t="shared" ref="CM7:CU7" si="22">CM8</f>
        <v>9921</v>
      </c>
      <c r="CN7" s="56">
        <f t="shared" si="22"/>
        <v>11116</v>
      </c>
      <c r="CO7" s="56">
        <f t="shared" si="22"/>
        <v>12268</v>
      </c>
      <c r="CP7" s="56">
        <f t="shared" si="22"/>
        <v>12373</v>
      </c>
      <c r="CQ7" s="56">
        <f t="shared" si="22"/>
        <v>10130</v>
      </c>
      <c r="CR7" s="56">
        <f t="shared" si="22"/>
        <v>10244</v>
      </c>
      <c r="CS7" s="56">
        <f t="shared" si="22"/>
        <v>10602</v>
      </c>
      <c r="CT7" s="56">
        <f t="shared" si="22"/>
        <v>11234</v>
      </c>
      <c r="CU7" s="56">
        <f t="shared" si="22"/>
        <v>11512</v>
      </c>
      <c r="CV7" s="55"/>
      <c r="CW7" s="55">
        <f>CW8</f>
        <v>62.9</v>
      </c>
      <c r="CX7" s="55">
        <f t="shared" ref="CX7:DF7" si="23">CX8</f>
        <v>59.4</v>
      </c>
      <c r="CY7" s="55">
        <f t="shared" si="23"/>
        <v>58.7</v>
      </c>
      <c r="CZ7" s="55">
        <f t="shared" si="23"/>
        <v>65.2</v>
      </c>
      <c r="DA7" s="55">
        <f t="shared" si="23"/>
        <v>66.099999999999994</v>
      </c>
      <c r="DB7" s="55">
        <f t="shared" si="23"/>
        <v>63.4</v>
      </c>
      <c r="DC7" s="55">
        <f t="shared" si="23"/>
        <v>63.7</v>
      </c>
      <c r="DD7" s="55">
        <f t="shared" si="23"/>
        <v>63.3</v>
      </c>
      <c r="DE7" s="55">
        <f t="shared" si="23"/>
        <v>68.5</v>
      </c>
      <c r="DF7" s="55">
        <f t="shared" si="23"/>
        <v>67.099999999999994</v>
      </c>
      <c r="DG7" s="55"/>
      <c r="DH7" s="55">
        <f>DH8</f>
        <v>17</v>
      </c>
      <c r="DI7" s="55">
        <f t="shared" ref="DI7:DQ7" si="24">DI8</f>
        <v>18.100000000000001</v>
      </c>
      <c r="DJ7" s="55">
        <f t="shared" si="24"/>
        <v>18.2</v>
      </c>
      <c r="DK7" s="55">
        <f t="shared" si="24"/>
        <v>19.2</v>
      </c>
      <c r="DL7" s="55">
        <f t="shared" si="24"/>
        <v>19.100000000000001</v>
      </c>
      <c r="DM7" s="55">
        <f t="shared" si="24"/>
        <v>18.3</v>
      </c>
      <c r="DN7" s="55">
        <f t="shared" si="24"/>
        <v>17.7</v>
      </c>
      <c r="DO7" s="55">
        <f t="shared" si="24"/>
        <v>17.5</v>
      </c>
      <c r="DP7" s="55">
        <f t="shared" si="24"/>
        <v>17.5</v>
      </c>
      <c r="DQ7" s="55">
        <f t="shared" si="24"/>
        <v>17.3</v>
      </c>
      <c r="DR7" s="55"/>
      <c r="DS7" s="55">
        <f>DS8</f>
        <v>74.2</v>
      </c>
      <c r="DT7" s="55">
        <f t="shared" ref="DT7:EB7" si="25">DT8</f>
        <v>76.900000000000006</v>
      </c>
      <c r="DU7" s="55">
        <f t="shared" si="25"/>
        <v>77.3</v>
      </c>
      <c r="DV7" s="55">
        <f t="shared" si="25"/>
        <v>77.099999999999994</v>
      </c>
      <c r="DW7" s="55">
        <f t="shared" si="25"/>
        <v>77</v>
      </c>
      <c r="DX7" s="55">
        <f t="shared" si="25"/>
        <v>53.5</v>
      </c>
      <c r="DY7" s="55">
        <f t="shared" si="25"/>
        <v>54.1</v>
      </c>
      <c r="DZ7" s="55">
        <f t="shared" si="25"/>
        <v>54.6</v>
      </c>
      <c r="EA7" s="55">
        <f t="shared" si="25"/>
        <v>56.9</v>
      </c>
      <c r="EB7" s="55">
        <f t="shared" si="25"/>
        <v>58.1</v>
      </c>
      <c r="EC7" s="55"/>
      <c r="ED7" s="55">
        <f>ED8</f>
        <v>82.9</v>
      </c>
      <c r="EE7" s="55">
        <f t="shared" ref="EE7:EM7" si="26">EE8</f>
        <v>85.9</v>
      </c>
      <c r="EF7" s="55">
        <f t="shared" si="26"/>
        <v>80.900000000000006</v>
      </c>
      <c r="EG7" s="55">
        <f t="shared" si="26"/>
        <v>77.099999999999994</v>
      </c>
      <c r="EH7" s="55">
        <f t="shared" si="26"/>
        <v>76.3</v>
      </c>
      <c r="EI7" s="55">
        <f t="shared" si="26"/>
        <v>71.3</v>
      </c>
      <c r="EJ7" s="55">
        <f t="shared" si="26"/>
        <v>71.400000000000006</v>
      </c>
      <c r="EK7" s="55">
        <f t="shared" si="26"/>
        <v>71.7</v>
      </c>
      <c r="EL7" s="55">
        <f t="shared" si="26"/>
        <v>72.900000000000006</v>
      </c>
      <c r="EM7" s="55">
        <f t="shared" si="26"/>
        <v>73.900000000000006</v>
      </c>
      <c r="EN7" s="55"/>
      <c r="EO7" s="56">
        <f>EO8</f>
        <v>25708152</v>
      </c>
      <c r="EP7" s="56">
        <f t="shared" ref="EP7:EX7" si="27">EP8</f>
        <v>25898047</v>
      </c>
      <c r="EQ7" s="56">
        <f t="shared" si="27"/>
        <v>26910901</v>
      </c>
      <c r="ER7" s="56">
        <f t="shared" si="27"/>
        <v>27365088</v>
      </c>
      <c r="ES7" s="56">
        <f t="shared" si="27"/>
        <v>27978971</v>
      </c>
      <c r="ET7" s="56">
        <f t="shared" si="27"/>
        <v>39094598</v>
      </c>
      <c r="EU7" s="56">
        <f t="shared" si="27"/>
        <v>40683727</v>
      </c>
      <c r="EV7" s="56">
        <f t="shared" si="27"/>
        <v>41891213</v>
      </c>
      <c r="EW7" s="56">
        <f t="shared" si="27"/>
        <v>42806727</v>
      </c>
      <c r="EX7" s="56">
        <f t="shared" si="27"/>
        <v>43530781</v>
      </c>
      <c r="EY7" s="56"/>
    </row>
    <row r="8" spans="1:155" s="57" customFormat="1" x14ac:dyDescent="0.2">
      <c r="A8" s="38"/>
      <c r="B8" s="58">
        <v>2021</v>
      </c>
      <c r="C8" s="58">
        <v>192074</v>
      </c>
      <c r="D8" s="58">
        <v>46</v>
      </c>
      <c r="E8" s="58">
        <v>6</v>
      </c>
      <c r="F8" s="58">
        <v>0</v>
      </c>
      <c r="G8" s="58">
        <v>1</v>
      </c>
      <c r="H8" s="58" t="s">
        <v>162</v>
      </c>
      <c r="I8" s="58" t="s">
        <v>163</v>
      </c>
      <c r="J8" s="58" t="s">
        <v>164</v>
      </c>
      <c r="K8" s="58" t="s">
        <v>165</v>
      </c>
      <c r="L8" s="58" t="s">
        <v>166</v>
      </c>
      <c r="M8" s="58" t="s">
        <v>167</v>
      </c>
      <c r="N8" s="58" t="s">
        <v>168</v>
      </c>
      <c r="O8" s="58" t="s">
        <v>169</v>
      </c>
      <c r="P8" s="58" t="s">
        <v>170</v>
      </c>
      <c r="Q8" s="59">
        <v>22</v>
      </c>
      <c r="R8" s="58" t="s">
        <v>39</v>
      </c>
      <c r="S8" s="58" t="s">
        <v>171</v>
      </c>
      <c r="T8" s="58" t="s">
        <v>172</v>
      </c>
      <c r="U8" s="59">
        <v>28522</v>
      </c>
      <c r="V8" s="59">
        <v>10272</v>
      </c>
      <c r="W8" s="58" t="s">
        <v>39</v>
      </c>
      <c r="X8" s="58" t="s">
        <v>173</v>
      </c>
      <c r="Y8" s="60" t="s">
        <v>174</v>
      </c>
      <c r="Z8" s="59">
        <v>137</v>
      </c>
      <c r="AA8" s="59">
        <v>34</v>
      </c>
      <c r="AB8" s="59" t="s">
        <v>39</v>
      </c>
      <c r="AC8" s="59" t="s">
        <v>39</v>
      </c>
      <c r="AD8" s="59" t="s">
        <v>39</v>
      </c>
      <c r="AE8" s="59">
        <v>171</v>
      </c>
      <c r="AF8" s="59">
        <v>132</v>
      </c>
      <c r="AG8" s="59">
        <v>31</v>
      </c>
      <c r="AH8" s="59">
        <v>163</v>
      </c>
      <c r="AI8" s="61">
        <v>97.4</v>
      </c>
      <c r="AJ8" s="61">
        <v>103.1</v>
      </c>
      <c r="AK8" s="61">
        <v>101.8</v>
      </c>
      <c r="AL8" s="61">
        <v>94.5</v>
      </c>
      <c r="AM8" s="61">
        <v>97.1</v>
      </c>
      <c r="AN8" s="61">
        <v>96.6</v>
      </c>
      <c r="AO8" s="61">
        <v>97.2</v>
      </c>
      <c r="AP8" s="61">
        <v>96.9</v>
      </c>
      <c r="AQ8" s="61">
        <v>100.6</v>
      </c>
      <c r="AR8" s="61">
        <v>105.9</v>
      </c>
      <c r="AS8" s="61">
        <v>106.2</v>
      </c>
      <c r="AT8" s="61">
        <v>92.3</v>
      </c>
      <c r="AU8" s="61">
        <v>97.3</v>
      </c>
      <c r="AV8" s="61">
        <v>97.9</v>
      </c>
      <c r="AW8" s="61">
        <v>87.7</v>
      </c>
      <c r="AX8" s="61">
        <v>90</v>
      </c>
      <c r="AY8" s="61">
        <v>83.9</v>
      </c>
      <c r="AZ8" s="61">
        <v>84</v>
      </c>
      <c r="BA8" s="61">
        <v>84.3</v>
      </c>
      <c r="BB8" s="61">
        <v>80.7</v>
      </c>
      <c r="BC8" s="61">
        <v>82.2</v>
      </c>
      <c r="BD8" s="61">
        <v>86.6</v>
      </c>
      <c r="BE8" s="62">
        <v>12.2</v>
      </c>
      <c r="BF8" s="62">
        <v>11.6</v>
      </c>
      <c r="BG8" s="62">
        <v>9.8000000000000007</v>
      </c>
      <c r="BH8" s="62">
        <v>17.899999999999999</v>
      </c>
      <c r="BI8" s="62">
        <v>20.6</v>
      </c>
      <c r="BJ8" s="62">
        <v>116.9</v>
      </c>
      <c r="BK8" s="62">
        <v>117.1</v>
      </c>
      <c r="BL8" s="62">
        <v>120.5</v>
      </c>
      <c r="BM8" s="62">
        <v>124.2</v>
      </c>
      <c r="BN8" s="62">
        <v>121.6</v>
      </c>
      <c r="BO8" s="62">
        <v>70.7</v>
      </c>
      <c r="BP8" s="61">
        <v>70</v>
      </c>
      <c r="BQ8" s="61">
        <v>73.8</v>
      </c>
      <c r="BR8" s="61">
        <v>73</v>
      </c>
      <c r="BS8" s="61">
        <v>64</v>
      </c>
      <c r="BT8" s="61">
        <v>62.9</v>
      </c>
      <c r="BU8" s="61">
        <v>69.7</v>
      </c>
      <c r="BV8" s="61">
        <v>70.099999999999994</v>
      </c>
      <c r="BW8" s="61">
        <v>70.400000000000006</v>
      </c>
      <c r="BX8" s="61">
        <v>65.8</v>
      </c>
      <c r="BY8" s="61">
        <v>65</v>
      </c>
      <c r="BZ8" s="61">
        <v>67.099999999999994</v>
      </c>
      <c r="CA8" s="62">
        <v>30272</v>
      </c>
      <c r="CB8" s="62">
        <v>31956</v>
      </c>
      <c r="CC8" s="62">
        <v>32588</v>
      </c>
      <c r="CD8" s="62">
        <v>32629</v>
      </c>
      <c r="CE8" s="62">
        <v>35128</v>
      </c>
      <c r="CF8" s="62">
        <v>34136</v>
      </c>
      <c r="CG8" s="62">
        <v>34924</v>
      </c>
      <c r="CH8" s="62">
        <v>35788</v>
      </c>
      <c r="CI8" s="62">
        <v>37855</v>
      </c>
      <c r="CJ8" s="62">
        <v>39289</v>
      </c>
      <c r="CK8" s="61">
        <v>59287</v>
      </c>
      <c r="CL8" s="62">
        <v>9445</v>
      </c>
      <c r="CM8" s="62">
        <v>9921</v>
      </c>
      <c r="CN8" s="62">
        <v>11116</v>
      </c>
      <c r="CO8" s="62">
        <v>12268</v>
      </c>
      <c r="CP8" s="62">
        <v>12373</v>
      </c>
      <c r="CQ8" s="62">
        <v>10130</v>
      </c>
      <c r="CR8" s="62">
        <v>10244</v>
      </c>
      <c r="CS8" s="62">
        <v>10602</v>
      </c>
      <c r="CT8" s="62">
        <v>11234</v>
      </c>
      <c r="CU8" s="62">
        <v>11512</v>
      </c>
      <c r="CV8" s="61">
        <v>17202</v>
      </c>
      <c r="CW8" s="62">
        <v>62.9</v>
      </c>
      <c r="CX8" s="62">
        <v>59.4</v>
      </c>
      <c r="CY8" s="62">
        <v>58.7</v>
      </c>
      <c r="CZ8" s="62">
        <v>65.2</v>
      </c>
      <c r="DA8" s="62">
        <v>66.099999999999994</v>
      </c>
      <c r="DB8" s="62">
        <v>63.4</v>
      </c>
      <c r="DC8" s="62">
        <v>63.7</v>
      </c>
      <c r="DD8" s="62">
        <v>63.3</v>
      </c>
      <c r="DE8" s="62">
        <v>68.5</v>
      </c>
      <c r="DF8" s="62">
        <v>67.099999999999994</v>
      </c>
      <c r="DG8" s="62">
        <v>56.4</v>
      </c>
      <c r="DH8" s="62">
        <v>17</v>
      </c>
      <c r="DI8" s="62">
        <v>18.100000000000001</v>
      </c>
      <c r="DJ8" s="62">
        <v>18.2</v>
      </c>
      <c r="DK8" s="62">
        <v>19.2</v>
      </c>
      <c r="DL8" s="62">
        <v>19.100000000000001</v>
      </c>
      <c r="DM8" s="62">
        <v>18.3</v>
      </c>
      <c r="DN8" s="62">
        <v>17.7</v>
      </c>
      <c r="DO8" s="62">
        <v>17.5</v>
      </c>
      <c r="DP8" s="62">
        <v>17.5</v>
      </c>
      <c r="DQ8" s="62">
        <v>17.3</v>
      </c>
      <c r="DR8" s="62">
        <v>24.8</v>
      </c>
      <c r="DS8" s="61">
        <v>74.2</v>
      </c>
      <c r="DT8" s="61">
        <v>76.900000000000006</v>
      </c>
      <c r="DU8" s="61">
        <v>77.3</v>
      </c>
      <c r="DV8" s="61">
        <v>77.099999999999994</v>
      </c>
      <c r="DW8" s="61">
        <v>77</v>
      </c>
      <c r="DX8" s="61">
        <v>53.5</v>
      </c>
      <c r="DY8" s="61">
        <v>54.1</v>
      </c>
      <c r="DZ8" s="61">
        <v>54.6</v>
      </c>
      <c r="EA8" s="61">
        <v>56.9</v>
      </c>
      <c r="EB8" s="61">
        <v>58.1</v>
      </c>
      <c r="EC8" s="61">
        <v>56</v>
      </c>
      <c r="ED8" s="61">
        <v>82.9</v>
      </c>
      <c r="EE8" s="61">
        <v>85.9</v>
      </c>
      <c r="EF8" s="61">
        <v>80.900000000000006</v>
      </c>
      <c r="EG8" s="61">
        <v>77.099999999999994</v>
      </c>
      <c r="EH8" s="61">
        <v>76.3</v>
      </c>
      <c r="EI8" s="61">
        <v>71.3</v>
      </c>
      <c r="EJ8" s="61">
        <v>71.400000000000006</v>
      </c>
      <c r="EK8" s="61">
        <v>71.7</v>
      </c>
      <c r="EL8" s="61">
        <v>72.900000000000006</v>
      </c>
      <c r="EM8" s="61">
        <v>73.900000000000006</v>
      </c>
      <c r="EN8" s="61">
        <v>70.7</v>
      </c>
      <c r="EO8" s="62">
        <v>25708152</v>
      </c>
      <c r="EP8" s="62">
        <v>25898047</v>
      </c>
      <c r="EQ8" s="62">
        <v>26910901</v>
      </c>
      <c r="ER8" s="62">
        <v>27365088</v>
      </c>
      <c r="ES8" s="62">
        <v>27978971</v>
      </c>
      <c r="ET8" s="62">
        <v>39094598</v>
      </c>
      <c r="EU8" s="62">
        <v>40683727</v>
      </c>
      <c r="EV8" s="62">
        <v>41891213</v>
      </c>
      <c r="EW8" s="62">
        <v>42806727</v>
      </c>
      <c r="EX8" s="62">
        <v>43530781</v>
      </c>
      <c r="EY8" s="62">
        <v>49765843</v>
      </c>
    </row>
    <row r="9" spans="1:155" x14ac:dyDescent="0.2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2">
      <c r="A10" s="67"/>
      <c r="B10" s="67" t="s">
        <v>175</v>
      </c>
      <c r="C10" s="67" t="s">
        <v>176</v>
      </c>
      <c r="D10" s="67" t="s">
        <v>177</v>
      </c>
      <c r="E10" s="67" t="s">
        <v>178</v>
      </c>
      <c r="F10" s="67" t="s">
        <v>179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2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2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2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2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2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2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2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2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2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2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2023-02-16T06:41:55Z</cp:lastPrinted>
  <dcterms:created xsi:type="dcterms:W3CDTF">2022-12-01T02:22:48Z</dcterms:created>
  <dcterms:modified xsi:type="dcterms:W3CDTF">2023-02-16T06:41:57Z</dcterms:modified>
  <cp:category/>
</cp:coreProperties>
</file>