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01\共有フォルダ$\430-地域整備課\433-都市整備担当\下水道関係\庶務計画関係\35公営企業会計関係\R04\調査・通知\230111公営企業に係わる経営比較分析表（令和３年度）の分析等について（依頼）\回答\"/>
    </mc:Choice>
  </mc:AlternateContent>
  <workbookProtection workbookAlgorithmName="SHA-512" workbookHashValue="b7/HbFZ9p8ZHiOLw99PB2Qb37goocFchRNgM8SdDG0Z5vSedrd4gBXpGKjelMsblEKcsPpx992WGXYNSHNl3Qw==" workbookSaltValue="4BptXDb3Z4rO0ldcdksyV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<sst xmlns="http://schemas.openxmlformats.org/spreadsheetml/2006/main" count="240" uniqueCount="119">
  <si>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</si>
  <si>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</si>
  <si>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</si>
  <si>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</si>
  <si>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</si>
  <si>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</si>
  <si>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</si>
  <si>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</si>
  <si>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</si>
  <si>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</si>
  <si>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</si>
  <si>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</si>
  <si>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</si>
  <si>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</si>
  <si>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</si>
  <si>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</si>
  <si>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</si>
  <si>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</si>
  <si>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</si>
  <si>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</si>
  <si>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</si>
  <si>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</si>
  <si>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</si>
  <si>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</si>
  <si>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</si>
  <si>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</si>
  <si>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</si>
  <si>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</si>
  <si>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</si>
  <si>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</si>
  <si>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</si>
  <si>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</si>
  <si>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</si>
  <si>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</si>
  <si>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</si>
  <si>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</si>
  <si>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</si>
  <si>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</si>
  <si>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</si>
  <si>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</si>
  <si>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</si>
  <si>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</si>
  <si>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</si>
  <si>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</si>
  <si>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</si>
  <si>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</si>
  <si>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</si>
  <si>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</si>
  <si>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</si>
  <si>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</si>
  <si>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</si>
  <si>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</si>
  <si>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</si>
  <si>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</si>
  <si>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</si>
  <si>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</si>
  <si>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</si>
  <si>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</si>
  <si>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</si>
  <si>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</si>
  <si>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</si>
  <si>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</si>
  <si>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</si>
  <si>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</si>
  <si>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</si>
  <si>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</si>
  <si>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</si>
  <si>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</si>
  <si>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</si>
  <si>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</si>
  <si>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</si>
  <si>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</si>
  <si>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</si>
  <si>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</si>
  <si>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</si>
  <si>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</si>
  <si>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</si>
  <si>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</si>
  <si>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</si>
  <si>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</si>
  <si>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</si>
  <si>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</si>
  <si>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</si>
  <si>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</si>
  <si>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</si>
  <si>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</si>
  <si>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</si>
  <si>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</si>
  <si>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</si>
  <si>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</si>
  <si>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</si>
  <si>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</si>
  <si>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</si>
  <si>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</si>
  <si>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</si>
  <si>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</si>
  <si>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</si>
  <si>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</si>
  <si>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</si>
  <si>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</si>
  <si>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</si>
  <si>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</si>
  <si>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</si>
  <si>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</si>
  <si>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</si>
  <si>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</si>
  <si>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</si>
  <si>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</si>
  <si>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</si>
  <si>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</si>
  <si>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</si>
  <si>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</si>
  <si>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</si>
  <si>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</si>
  <si>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</si>
  <si>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</si>
  <si>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が100%を割り込んでおり、収支が赤字である。地方債償還金が高額となっていることが要因として挙げられるが、今後逓減していく見込みであるため、数値の改善が期待できる。また、水洗化率の向上に取り組み、使用料収入の確保に努めていきたい。
・企業債残高対事業規模比率が類似団体と比較して低くなった要因は、一般会計繰入金（基準内）により賄っている事が挙げられる。
・経費回収率が類似団体と比較して低い（汚水処理原価が高い）のは、流域下水道維持管理負担金等の汚水処理費が高額となっていることが要因となっている。今後使用料水準の見直しや汚水処理費の削減等に努めていきたい。
・水洗化率は、宅内工事費が高額となることや単独浄化槽の普及により接続率が依然として低いことが要因となり類似団体平均を大きく下回ってしまっている。未接続世帯への各戸訪問や補助制度の拡充など水洗化率向上に取り組んできたが、今後新たな施策により一層水洗化率向上に努めていきたい。
・施設利用率について、大月市は、単独の終末処理場を有していないので該当数値はない。</t>
    <rPh sb="31" eb="34">
      <t>チホウサイ</t>
    </rPh>
    <rPh sb="34" eb="36">
      <t>ショウカン</t>
    </rPh>
    <rPh sb="36" eb="37">
      <t>キン</t>
    </rPh>
    <rPh sb="38" eb="40">
      <t>コウガク</t>
    </rPh>
    <rPh sb="49" eb="51">
      <t>ヨウイン</t>
    </rPh>
    <rPh sb="54" eb="55">
      <t>ア</t>
    </rPh>
    <rPh sb="61" eb="63">
      <t>コンゴ</t>
    </rPh>
    <rPh sb="63" eb="65">
      <t>テイゲン</t>
    </rPh>
    <rPh sb="69" eb="71">
      <t>ミコ</t>
    </rPh>
    <rPh sb="78" eb="80">
      <t>スウチ</t>
    </rPh>
    <rPh sb="81" eb="83">
      <t>カイゼン</t>
    </rPh>
    <rPh sb="84" eb="86">
      <t>キタイ</t>
    </rPh>
    <rPh sb="93" eb="96">
      <t>スイセンカ</t>
    </rPh>
    <rPh sb="96" eb="97">
      <t>リツ</t>
    </rPh>
    <rPh sb="98" eb="100">
      <t>コウジョウ</t>
    </rPh>
    <rPh sb="101" eb="102">
      <t>ト</t>
    </rPh>
    <rPh sb="103" eb="104">
      <t>ク</t>
    </rPh>
    <rPh sb="106" eb="109">
      <t>シヨウリョウ</t>
    </rPh>
    <rPh sb="109" eb="111">
      <t>シュウニュウ</t>
    </rPh>
    <rPh sb="112" eb="114">
      <t>カクホ</t>
    </rPh>
    <rPh sb="115" eb="116">
      <t>ツト</t>
    </rPh>
    <rPh sb="149" eb="150">
      <t>ヒク</t>
    </rPh>
    <rPh sb="154" eb="156">
      <t>ヨウイン</t>
    </rPh>
    <rPh sb="158" eb="160">
      <t>イッパン</t>
    </rPh>
    <rPh sb="160" eb="162">
      <t>カイケイ</t>
    </rPh>
    <rPh sb="162" eb="164">
      <t>クリイレ</t>
    </rPh>
    <rPh sb="164" eb="165">
      <t>キン</t>
    </rPh>
    <rPh sb="166" eb="169">
      <t>キジュンナイ</t>
    </rPh>
    <rPh sb="173" eb="174">
      <t>マカナ</t>
    </rPh>
    <rPh sb="178" eb="179">
      <t>コト</t>
    </rPh>
    <rPh sb="180" eb="181">
      <t>ア</t>
    </rPh>
    <rPh sb="195" eb="197">
      <t>ルイジ</t>
    </rPh>
    <rPh sb="197" eb="199">
      <t>ダンタイ</t>
    </rPh>
    <rPh sb="200" eb="202">
      <t>ヒカク</t>
    </rPh>
    <rPh sb="220" eb="229">
      <t>リュウイキゲスイドウイジカンリ</t>
    </rPh>
    <rPh sb="229" eb="232">
      <t>フタンキン</t>
    </rPh>
    <rPh sb="232" eb="233">
      <t>トウ</t>
    </rPh>
    <rPh sb="234" eb="236">
      <t>オスイ</t>
    </rPh>
    <rPh sb="236" eb="238">
      <t>ショリ</t>
    </rPh>
    <rPh sb="238" eb="239">
      <t>ヒ</t>
    </rPh>
    <rPh sb="240" eb="242">
      <t>コウガク</t>
    </rPh>
    <rPh sb="251" eb="253">
      <t>ヨウイン</t>
    </rPh>
    <rPh sb="260" eb="262">
      <t>コンゴ</t>
    </rPh>
    <rPh sb="262" eb="265">
      <t>シヨウリョウ</t>
    </rPh>
    <rPh sb="265" eb="267">
      <t>スイジュン</t>
    </rPh>
    <rPh sb="268" eb="270">
      <t>ミナオ</t>
    </rPh>
    <rPh sb="272" eb="274">
      <t>オスイ</t>
    </rPh>
    <rPh sb="274" eb="276">
      <t>ショリ</t>
    </rPh>
    <rPh sb="276" eb="277">
      <t>ヒ</t>
    </rPh>
    <rPh sb="278" eb="280">
      <t>サクゲン</t>
    </rPh>
    <rPh sb="280" eb="281">
      <t>トウ</t>
    </rPh>
    <rPh sb="282" eb="283">
      <t>ツト</t>
    </rPh>
    <rPh sb="364" eb="367">
      <t>ミセツゾク</t>
    </rPh>
    <rPh sb="367" eb="369">
      <t>セタイ</t>
    </rPh>
    <rPh sb="371" eb="373">
      <t>カッコ</t>
    </rPh>
    <rPh sb="373" eb="375">
      <t>ホウモン</t>
    </rPh>
    <rPh sb="376" eb="378">
      <t>ホジョ</t>
    </rPh>
    <rPh sb="378" eb="380">
      <t>セイド</t>
    </rPh>
    <rPh sb="381" eb="383">
      <t>カクジュウ</t>
    </rPh>
    <rPh sb="385" eb="388">
      <t>スイセンカ</t>
    </rPh>
    <rPh sb="388" eb="389">
      <t>リツ</t>
    </rPh>
    <rPh sb="389" eb="391">
      <t>コウジョウ</t>
    </rPh>
    <rPh sb="392" eb="393">
      <t>ト</t>
    </rPh>
    <rPh sb="394" eb="395">
      <t>ク</t>
    </rPh>
    <rPh sb="401" eb="403">
      <t>コンゴ</t>
    </rPh>
    <rPh sb="403" eb="404">
      <t>アラ</t>
    </rPh>
    <rPh sb="406" eb="408">
      <t>シサク</t>
    </rPh>
    <rPh sb="420" eb="421">
      <t>ツト</t>
    </rPh>
    <phoneticPr fontId="4"/>
  </si>
  <si>
    <t>・本市の公共下水道は、平成16年供用開始のため管渠施設は比較的新しいが、マンホールポンプ施設が法定耐用年数の１５年を超えているため、計画的な更新が必要である。現在ストックマネジメント計画を策定しており、今後は本計画を基に適切な改築更新に努めていきたい。</t>
    <rPh sb="58" eb="59">
      <t>コ</t>
    </rPh>
    <rPh sb="79" eb="81">
      <t>ゲンザイ</t>
    </rPh>
    <rPh sb="91" eb="93">
      <t>ケイカク</t>
    </rPh>
    <rPh sb="94" eb="96">
      <t>サクテイ</t>
    </rPh>
    <rPh sb="101" eb="103">
      <t>コンゴ</t>
    </rPh>
    <rPh sb="104" eb="105">
      <t>ホン</t>
    </rPh>
    <rPh sb="105" eb="107">
      <t>ケイカク</t>
    </rPh>
    <rPh sb="108" eb="109">
      <t>モト</t>
    </rPh>
    <rPh sb="110" eb="112">
      <t>テキセツ</t>
    </rPh>
    <rPh sb="113" eb="115">
      <t>カイチク</t>
    </rPh>
    <rPh sb="115" eb="117">
      <t>コウシン</t>
    </rPh>
    <rPh sb="118" eb="119">
      <t>ツト</t>
    </rPh>
    <phoneticPr fontId="4"/>
  </si>
  <si>
    <t>・全体的に数値自体は改善されているが、これらの要因は令和2年度以前の数値の算定に誤りがあったためである。これらを修正したことにより令和3年度については適切な数値となり、類似団体との比較を有効的に行うことができるようになった。
・各戸訪問等による普及啓発の強化や普及促進に向けた新たな施策を図ることで接続率向上・料金収入増加に努める。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・老朽化対策については、現在策定しているストックマネジメント計画を基に適切な改築更新を推進する。</t>
    <rPh sb="1" eb="3">
      <t>ゼンタイ</t>
    </rPh>
    <rPh sb="3" eb="4">
      <t>テキ</t>
    </rPh>
    <rPh sb="5" eb="7">
      <t>スウチ</t>
    </rPh>
    <rPh sb="7" eb="9">
      <t>ジタイ</t>
    </rPh>
    <rPh sb="10" eb="12">
      <t>カイゼン</t>
    </rPh>
    <rPh sb="23" eb="25">
      <t>ヨウイン</t>
    </rPh>
    <rPh sb="26" eb="28">
      <t>レイワ</t>
    </rPh>
    <rPh sb="29" eb="30">
      <t>ネン</t>
    </rPh>
    <rPh sb="30" eb="31">
      <t>ド</t>
    </rPh>
    <rPh sb="31" eb="33">
      <t>イゼン</t>
    </rPh>
    <rPh sb="34" eb="36">
      <t>スウチ</t>
    </rPh>
    <rPh sb="37" eb="39">
      <t>サンテイ</t>
    </rPh>
    <rPh sb="40" eb="41">
      <t>アヤマ</t>
    </rPh>
    <rPh sb="56" eb="58">
      <t>シュウセイ</t>
    </rPh>
    <rPh sb="65" eb="67">
      <t>レイワ</t>
    </rPh>
    <rPh sb="68" eb="69">
      <t>ネン</t>
    </rPh>
    <rPh sb="69" eb="70">
      <t>ド</t>
    </rPh>
    <rPh sb="75" eb="77">
      <t>テキセツ</t>
    </rPh>
    <rPh sb="78" eb="80">
      <t>スウチ</t>
    </rPh>
    <rPh sb="84" eb="86">
      <t>ルイジ</t>
    </rPh>
    <rPh sb="86" eb="88">
      <t>ダンタイ</t>
    </rPh>
    <rPh sb="90" eb="92">
      <t>ヒカク</t>
    </rPh>
    <rPh sb="93" eb="96">
      <t>ユウコウテキ</t>
    </rPh>
    <rPh sb="97" eb="98">
      <t>オコナ</t>
    </rPh>
    <rPh sb="262" eb="264">
      <t>タイサク</t>
    </rPh>
    <rPh sb="270" eb="272">
      <t>ゲンザイ</t>
    </rPh>
    <rPh sb="272" eb="274">
      <t>サクテイ</t>
    </rPh>
    <rPh sb="288" eb="290">
      <t>ケイカク</t>
    </rPh>
    <rPh sb="291" eb="292">
      <t>モト</t>
    </rPh>
    <rPh sb="293" eb="295">
      <t>テキセツ</t>
    </rPh>
    <rPh sb="298" eb="30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</si>
</sst>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CC-438E-BB2D-5CED34A475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0.36</c:v>
                </c:pt>
                <c:pt idx="3">
                  <c:v>0.39</c:v>
                </c:pt>
                <c:pt idx="4">
                  <c:v>0.1</c:v>
                </c:pt>
              </c:numCache>
            </c:numRef>
          </c:val>
          <c:smooth val="0"/>
          <c:extLst>
            <c:ext xmlns:c16="http://schemas.microsoft.com/office/drawing/2014/chart" uri="{C3380CC4-5D6E-409C-BE32-E72D297353CC}">
              <c16:uniqueId val="{00000001-29CC-438E-BB2D-5CED34A475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42.1</c:v>
                </c:pt>
                <c:pt idx="1">
                  <c:v>0</c:v>
                </c:pt>
                <c:pt idx="2">
                  <c:v>0</c:v>
                </c:pt>
                <c:pt idx="3">
                  <c:v>0</c:v>
                </c:pt>
                <c:pt idx="4">
                  <c:v>0</c:v>
                </c:pt>
              </c:numCache>
            </c:numRef>
          </c:val>
          <c:extLst>
            <c:ext xmlns:c16="http://schemas.microsoft.com/office/drawing/2014/chart" uri="{C3380CC4-5D6E-409C-BE32-E72D297353CC}">
              <c16:uniqueId val="{00000000-1BF6-4ECF-A536-21E5F7CF72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42.47</c:v>
                </c:pt>
                <c:pt idx="3">
                  <c:v>42.4</c:v>
                </c:pt>
                <c:pt idx="4">
                  <c:v>42.28</c:v>
                </c:pt>
              </c:numCache>
            </c:numRef>
          </c:val>
          <c:smooth val="0"/>
          <c:extLst>
            <c:ext xmlns:c16="http://schemas.microsoft.com/office/drawing/2014/chart" uri="{C3380CC4-5D6E-409C-BE32-E72D297353CC}">
              <c16:uniqueId val="{00000001-1BF6-4ECF-A536-21E5F7CF72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69.37</c:v>
                </c:pt>
                <c:pt idx="1">
                  <c:v>54.91</c:v>
                </c:pt>
                <c:pt idx="2">
                  <c:v>55.16</c:v>
                </c:pt>
                <c:pt idx="3">
                  <c:v>48.32</c:v>
                </c:pt>
                <c:pt idx="4">
                  <c:v>55.1</c:v>
                </c:pt>
              </c:numCache>
            </c:numRef>
          </c:val>
          <c:extLst>
            <c:ext xmlns:c16="http://schemas.microsoft.com/office/drawing/2014/chart" uri="{C3380CC4-5D6E-409C-BE32-E72D297353CC}">
              <c16:uniqueId val="{00000000-096B-4757-A119-ACD15C6B8B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83.75</c:v>
                </c:pt>
                <c:pt idx="3">
                  <c:v>84.19</c:v>
                </c:pt>
                <c:pt idx="4">
                  <c:v>84.34</c:v>
                </c:pt>
              </c:numCache>
            </c:numRef>
          </c:val>
          <c:smooth val="0"/>
          <c:extLst>
            <c:ext xmlns:c16="http://schemas.microsoft.com/office/drawing/2014/chart" uri="{C3380CC4-5D6E-409C-BE32-E72D297353CC}">
              <c16:uniqueId val="{00000001-096B-4757-A119-ACD15C6B8B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31.51</c:v>
                </c:pt>
                <c:pt idx="1">
                  <c:v>31.23</c:v>
                </c:pt>
                <c:pt idx="2">
                  <c:v>29.5</c:v>
                </c:pt>
                <c:pt idx="3">
                  <c:v>27.44</c:v>
                </c:pt>
                <c:pt idx="4">
                  <c:v>79.67</c:v>
                </c:pt>
              </c:numCache>
            </c:numRef>
          </c:val>
          <c:extLst>
            <c:ext xmlns:c16="http://schemas.microsoft.com/office/drawing/2014/chart" uri="{C3380CC4-5D6E-409C-BE32-E72D297353CC}">
              <c16:uniqueId val="{00000000-6411-41A8-A7DD-46A3D5C366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11-41A8-A7DD-46A3D5C366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72-488B-A000-09CADE87FA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72-488B-A000-09CADE87FA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4B-4A29-94B4-00922DE0AD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4B-4A29-94B4-00922DE0AD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3A-4522-876A-0657DB1E14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3A-4522-876A-0657DB1E14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6A-49D9-9B13-9BE213D57F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6A-49D9-9B13-9BE213D57F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11856.07</c:v>
                </c:pt>
                <c:pt idx="1">
                  <c:v>11521.42</c:v>
                </c:pt>
                <c:pt idx="2">
                  <c:v>9574.17</c:v>
                </c:pt>
                <c:pt idx="3">
                  <c:v>10508.29</c:v>
                </c:pt>
                <c:pt idx="4">
                  <c:v>22.3</c:v>
                </c:pt>
              </c:numCache>
            </c:numRef>
          </c:val>
          <c:extLst>
            <c:ext xmlns:c16="http://schemas.microsoft.com/office/drawing/2014/chart" uri="{C3380CC4-5D6E-409C-BE32-E72D297353CC}">
              <c16:uniqueId val="{00000000-C1F6-432D-94A0-E46ABB4802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1206.79</c:v>
                </c:pt>
                <c:pt idx="3">
                  <c:v>1258.43</c:v>
                </c:pt>
                <c:pt idx="4">
                  <c:v>1163.75</c:v>
                </c:pt>
              </c:numCache>
            </c:numRef>
          </c:val>
          <c:smooth val="0"/>
          <c:extLst>
            <c:ext xmlns:c16="http://schemas.microsoft.com/office/drawing/2014/chart" uri="{C3380CC4-5D6E-409C-BE32-E72D297353CC}">
              <c16:uniqueId val="{00000001-C1F6-432D-94A0-E46ABB4802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10.92</c:v>
                </c:pt>
                <c:pt idx="1">
                  <c:v>10.4</c:v>
                </c:pt>
                <c:pt idx="2">
                  <c:v>11.84</c:v>
                </c:pt>
                <c:pt idx="3">
                  <c:v>11.01</c:v>
                </c:pt>
                <c:pt idx="4">
                  <c:v>35.43</c:v>
                </c:pt>
              </c:numCache>
            </c:numRef>
          </c:val>
          <c:extLst>
            <c:ext xmlns:c16="http://schemas.microsoft.com/office/drawing/2014/chart" uri="{C3380CC4-5D6E-409C-BE32-E72D297353CC}">
              <c16:uniqueId val="{00000000-9538-42FD-A90F-C3EDB93F46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71.84</c:v>
                </c:pt>
                <c:pt idx="3">
                  <c:v>73.36</c:v>
                </c:pt>
                <c:pt idx="4">
                  <c:v>72.599999999999994</c:v>
                </c:pt>
              </c:numCache>
            </c:numRef>
          </c:val>
          <c:smooth val="0"/>
          <c:extLst>
            <c:ext xmlns:c16="http://schemas.microsoft.com/office/drawing/2014/chart" uri="{C3380CC4-5D6E-409C-BE32-E72D297353CC}">
              <c16:uniqueId val="{00000001-9538-42FD-A90F-C3EDB93F46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1445.48</c:v>
                </c:pt>
                <c:pt idx="1">
                  <c:v>1481.12</c:v>
                </c:pt>
                <c:pt idx="2">
                  <c:v>1535.47</c:v>
                </c:pt>
                <c:pt idx="3">
                  <c:v>1466.17</c:v>
                </c:pt>
                <c:pt idx="4">
                  <c:v>464.81</c:v>
                </c:pt>
              </c:numCache>
            </c:numRef>
          </c:val>
          <c:extLst>
            <c:ext xmlns:c16="http://schemas.microsoft.com/office/drawing/2014/chart" uri="{C3380CC4-5D6E-409C-BE32-E72D297353CC}">
              <c16:uniqueId val="{00000000-75F7-4E0A-8AE3-12DA0716B4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228.47</c:v>
                </c:pt>
                <c:pt idx="3">
                  <c:v>224.88</c:v>
                </c:pt>
                <c:pt idx="4">
                  <c:v>228.64</c:v>
                </c:pt>
              </c:numCache>
            </c:numRef>
          </c:val>
          <c:smooth val="0"/>
          <c:extLst>
            <c:ext xmlns:c16="http://schemas.microsoft.com/office/drawing/2014/chart" uri="{C3380CC4-5D6E-409C-BE32-E72D297353CC}">
              <c16:uniqueId val="{00000001-75F7-4E0A-8AE3-12DA0716B4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大月市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22629</v>
      </c>
      <c r="AM8" s="37"/>
      <c r="AN8" s="37"/>
      <c r="AO8" s="37"/>
      <c r="AP8" s="37"/>
      <c r="AQ8" s="37"/>
      <c r="AR8" s="37"/>
      <c r="AS8" s="37"/>
      <c r="AT8" s="38">
        <f>データ!T6</f>
        <v>280.25</v>
      </c>
      <c r="AU8" s="38"/>
      <c r="AV8" s="38"/>
      <c r="AW8" s="38"/>
      <c r="AX8" s="38"/>
      <c r="AY8" s="38"/>
      <c r="AZ8" s="38"/>
      <c r="BA8" s="38"/>
      <c r="BB8" s="38">
        <f>データ!U6</f>
        <v>80.75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1.53</v>
      </c>
      <c r="Q10" s="38"/>
      <c r="R10" s="38"/>
      <c r="S10" s="38"/>
      <c r="T10" s="38"/>
      <c r="U10" s="38"/>
      <c r="V10" s="38"/>
      <c r="W10" s="38">
        <f>データ!Q6</f>
        <v>100</v>
      </c>
      <c r="X10" s="38"/>
      <c r="Y10" s="38"/>
      <c r="Z10" s="38"/>
      <c r="AA10" s="38"/>
      <c r="AB10" s="38"/>
      <c r="AC10" s="38"/>
      <c r="AD10" s="37">
        <f>データ!R6</f>
        <v>2640</v>
      </c>
      <c r="AE10" s="37"/>
      <c r="AF10" s="37"/>
      <c r="AG10" s="37"/>
      <c r="AH10" s="37"/>
      <c r="AI10" s="37"/>
      <c r="AJ10" s="37"/>
      <c r="AK10" s="2"/>
      <c r="AL10" s="37">
        <f>データ!V6</f>
        <v>343</v>
      </c>
      <c r="AM10" s="37"/>
      <c r="AN10" s="37"/>
      <c r="AO10" s="37"/>
      <c r="AP10" s="37"/>
      <c r="AQ10" s="37"/>
      <c r="AR10" s="37"/>
      <c r="AS10" s="37"/>
      <c r="AT10" s="38">
        <f>データ!W6</f>
        <v>0.17</v>
      </c>
      <c r="AU10" s="38"/>
      <c r="AV10" s="38"/>
      <c r="AW10" s="38"/>
      <c r="AX10" s="38"/>
      <c r="AY10" s="38"/>
      <c r="AZ10" s="38"/>
      <c r="BA10" s="38"/>
      <c r="BB10" s="38">
        <f>データ!X6</f>
        <v>2017.65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118</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4GfoA9xvsLuvXF+d7B5X6D3R2PKG9BOcyK8A8H6TzNTqgvIhQMAmLk3zfNtKm4p8jGoRCsQO9UJG4AwGnx4S9A==" saltValue="/e8JycqhmdHHisbkKT34Y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80" t="s">
        <v>53</v>
      </c>
      <c r="I3" s="81"/>
      <c r="J3" s="81"/>
      <c r="K3" s="81"/>
      <c r="L3" s="81"/>
      <c r="M3" s="81"/>
      <c r="N3" s="81"/>
      <c r="O3" s="81"/>
      <c r="P3" s="81"/>
      <c r="Q3" s="81"/>
      <c r="R3" s="81"/>
      <c r="S3" s="81"/>
      <c r="T3" s="81"/>
      <c r="U3" s="81"/>
      <c r="V3" s="81"/>
      <c r="W3" s="81"/>
      <c r="X3" s="82"/>
      <c r="Y3" s="86"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55</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56</v>
      </c>
      <c r="B4" s="16"/>
      <c r="C4" s="16"/>
      <c r="D4" s="16"/>
      <c r="E4" s="16"/>
      <c r="F4" s="16"/>
      <c r="G4" s="16"/>
      <c r="H4" s="83"/>
      <c r="I4" s="84"/>
      <c r="J4" s="84"/>
      <c r="K4" s="84"/>
      <c r="L4" s="84"/>
      <c r="M4" s="84"/>
      <c r="N4" s="84"/>
      <c r="O4" s="84"/>
      <c r="P4" s="84"/>
      <c r="Q4" s="84"/>
      <c r="R4" s="84"/>
      <c r="S4" s="84"/>
      <c r="T4" s="84"/>
      <c r="U4" s="84"/>
      <c r="V4" s="84"/>
      <c r="W4" s="84"/>
      <c r="X4" s="85"/>
      <c r="Y4" s="79" t="s">
        <v>57</v>
      </c>
      <c r="Z4" s="79"/>
      <c r="AA4" s="79"/>
      <c r="AB4" s="79"/>
      <c r="AC4" s="79"/>
      <c r="AD4" s="79"/>
      <c r="AE4" s="79"/>
      <c r="AF4" s="79"/>
      <c r="AG4" s="79"/>
      <c r="AH4" s="79"/>
      <c r="AI4" s="79"/>
      <c r="AJ4" s="79" t="s">
        <v>58</v>
      </c>
      <c r="AK4" s="79"/>
      <c r="AL4" s="79"/>
      <c r="AM4" s="79"/>
      <c r="AN4" s="79"/>
      <c r="AO4" s="79"/>
      <c r="AP4" s="79"/>
      <c r="AQ4" s="79"/>
      <c r="AR4" s="79"/>
      <c r="AS4" s="79"/>
      <c r="AT4" s="79"/>
      <c r="AU4" s="79" t="s">
        <v>59</v>
      </c>
      <c r="AV4" s="79"/>
      <c r="AW4" s="79"/>
      <c r="AX4" s="79"/>
      <c r="AY4" s="79"/>
      <c r="AZ4" s="79"/>
      <c r="BA4" s="79"/>
      <c r="BB4" s="79"/>
      <c r="BC4" s="79"/>
      <c r="BD4" s="79"/>
      <c r="BE4" s="79"/>
      <c r="BF4" s="79" t="s">
        <v>60</v>
      </c>
      <c r="BG4" s="79"/>
      <c r="BH4" s="79"/>
      <c r="BI4" s="79"/>
      <c r="BJ4" s="79"/>
      <c r="BK4" s="79"/>
      <c r="BL4" s="79"/>
      <c r="BM4" s="79"/>
      <c r="BN4" s="79"/>
      <c r="BO4" s="79"/>
      <c r="BP4" s="79"/>
      <c r="BQ4" s="79" t="s">
        <v>61</v>
      </c>
      <c r="BR4" s="79"/>
      <c r="BS4" s="79"/>
      <c r="BT4" s="79"/>
      <c r="BU4" s="79"/>
      <c r="BV4" s="79"/>
      <c r="BW4" s="79"/>
      <c r="BX4" s="79"/>
      <c r="BY4" s="79"/>
      <c r="BZ4" s="79"/>
      <c r="CA4" s="79"/>
      <c r="CB4" s="79" t="s">
        <v>62</v>
      </c>
      <c r="CC4" s="79"/>
      <c r="CD4" s="79"/>
      <c r="CE4" s="79"/>
      <c r="CF4" s="79"/>
      <c r="CG4" s="79"/>
      <c r="CH4" s="79"/>
      <c r="CI4" s="79"/>
      <c r="CJ4" s="79"/>
      <c r="CK4" s="79"/>
      <c r="CL4" s="79"/>
      <c r="CM4" s="79" t="s">
        <v>63</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192066</v>
      </c>
      <c r="D6" s="19">
        <f t="shared" si="3"/>
        <v>47</v>
      </c>
      <c r="E6" s="19">
        <f t="shared" si="3"/>
        <v>17</v>
      </c>
      <c r="F6" s="19">
        <f t="shared" si="3"/>
        <v>4</v>
      </c>
      <c r="G6" s="19">
        <f t="shared" si="3"/>
        <v>0</v>
      </c>
      <c r="H6" s="19" t="str">
        <f t="shared" si="3"/>
        <v>山梨県　大月市</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1.53</v>
      </c>
      <c r="Q6" s="20">
        <f t="shared" si="3"/>
        <v>100</v>
      </c>
      <c r="R6" s="20">
        <f t="shared" si="3"/>
        <v>2640</v>
      </c>
      <c r="S6" s="20">
        <f t="shared" si="3"/>
        <v>22629</v>
      </c>
      <c r="T6" s="20">
        <f t="shared" si="3"/>
        <v>280.25</v>
      </c>
      <c r="U6" s="20">
        <f t="shared" si="3"/>
        <v>80.75</v>
      </c>
      <c r="V6" s="20">
        <f t="shared" si="3"/>
        <v>343</v>
      </c>
      <c r="W6" s="20">
        <f t="shared" si="3"/>
        <v>0.17</v>
      </c>
      <c r="X6" s="20">
        <f t="shared" si="3"/>
        <v>2017.65</v>
      </c>
      <c r="Y6" s="21">
        <f>IF(Y7="",NA(),Y7)</f>
        <v>31.51</v>
      </c>
      <c r="Z6" s="21">
        <f t="shared" ref="Z6:AH6" si="4">IF(Z7="",NA(),Z7)</f>
        <v>31.23</v>
      </c>
      <c r="AA6" s="21">
        <f t="shared" si="4"/>
        <v>29.5</v>
      </c>
      <c r="AB6" s="21">
        <f t="shared" si="4"/>
        <v>27.44</v>
      </c>
      <c r="AC6" s="21">
        <f t="shared" si="4"/>
        <v>79.67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11856.07</v>
      </c>
      <c r="BG6" s="21">
        <f t="shared" ref="BG6:BO6" si="7">IF(BG7="",NA(),BG7)</f>
        <v>11521.42</v>
      </c>
      <c r="BH6" s="21">
        <f t="shared" si="7"/>
        <v>9574.17</v>
      </c>
      <c r="BI6" s="21">
        <f t="shared" si="7"/>
        <v>10508.29</v>
      </c>
      <c r="BJ6" s="21">
        <f t="shared" si="7"/>
        <v>22.3</v>
      </c>
      <c r="BK6" s="21">
        <f t="shared" si="7"/>
        <v>1223.96</v>
      </c>
      <c r="BL6" s="21">
        <f t="shared" si="7"/>
        <v>1269.1500000000001</v>
      </c>
      <c r="BM6" s="21">
        <f t="shared" si="7"/>
        <v>1206.79</v>
      </c>
      <c r="BN6" s="21">
        <f t="shared" si="7"/>
        <v>1258.43</v>
      </c>
      <c r="BO6" s="21">
        <f t="shared" si="7"/>
        <v>1163.75</v>
      </c>
      <c r="BP6" s="20" t="str">
        <f>IF(BP7="","",IF(BP7="-","【-】","【"&amp;SUBSTITUTE(TEXT(BP7,"#,##0.00"),"-","△")&amp;"】"))</f>
        <v>【1,201.79】</v>
      </c>
      <c r="BQ6" s="21">
        <f>IF(BQ7="",NA(),BQ7)</f>
        <v>10.92</v>
      </c>
      <c r="BR6" s="21">
        <f t="shared" ref="BR6:BZ6" si="8">IF(BR7="",NA(),BR7)</f>
        <v>10.4</v>
      </c>
      <c r="BS6" s="21">
        <f t="shared" si="8"/>
        <v>11.84</v>
      </c>
      <c r="BT6" s="21">
        <f t="shared" si="8"/>
        <v>11.01</v>
      </c>
      <c r="BU6" s="21">
        <f t="shared" si="8"/>
        <v>35.43</v>
      </c>
      <c r="BV6" s="21">
        <f t="shared" si="8"/>
        <v>61.54</v>
      </c>
      <c r="BW6" s="21">
        <f t="shared" si="8"/>
        <v>63.97</v>
      </c>
      <c r="BX6" s="21">
        <f t="shared" si="8"/>
        <v>71.84</v>
      </c>
      <c r="BY6" s="21">
        <f t="shared" si="8"/>
        <v>73.36</v>
      </c>
      <c r="BZ6" s="21">
        <f t="shared" si="8"/>
        <v>72.599999999999994</v>
      </c>
      <c r="CA6" s="20" t="str">
        <f>IF(CA7="","",IF(CA7="-","【-】","【"&amp;SUBSTITUTE(TEXT(CA7,"#,##0.00"),"-","△")&amp;"】"))</f>
        <v>【75.31】</v>
      </c>
      <c r="CB6" s="21">
        <f>IF(CB7="",NA(),CB7)</f>
        <v>1445.48</v>
      </c>
      <c r="CC6" s="21">
        <f t="shared" ref="CC6:CK6" si="9">IF(CC7="",NA(),CC7)</f>
        <v>1481.12</v>
      </c>
      <c r="CD6" s="21">
        <f t="shared" si="9"/>
        <v>1535.47</v>
      </c>
      <c r="CE6" s="21">
        <f t="shared" si="9"/>
        <v>1466.17</v>
      </c>
      <c r="CF6" s="21">
        <f t="shared" si="9"/>
        <v>464.81</v>
      </c>
      <c r="CG6" s="21">
        <f t="shared" si="9"/>
        <v>267.86</v>
      </c>
      <c r="CH6" s="21">
        <f t="shared" si="9"/>
        <v>256.82</v>
      </c>
      <c r="CI6" s="21">
        <f t="shared" si="9"/>
        <v>228.47</v>
      </c>
      <c r="CJ6" s="21">
        <f t="shared" si="9"/>
        <v>224.88</v>
      </c>
      <c r="CK6" s="21">
        <f t="shared" si="9"/>
        <v>228.64</v>
      </c>
      <c r="CL6" s="20" t="str">
        <f>IF(CL7="","",IF(CL7="-","【-】","【"&amp;SUBSTITUTE(TEXT(CL7,"#,##0.00"),"-","△")&amp;"】"))</f>
        <v>【216.39】</v>
      </c>
      <c r="CM6" s="21">
        <f>IF(CM7="",NA(),CM7)</f>
        <v>42.1</v>
      </c>
      <c r="CN6" s="21" t="str">
        <f t="shared" ref="CN6:CV6" si="10">IF(CN7="",NA(),CN7)</f>
        <v>-</v>
      </c>
      <c r="CO6" s="21" t="str">
        <f t="shared" si="10"/>
        <v>-</v>
      </c>
      <c r="CP6" s="21" t="str">
        <f t="shared" si="10"/>
        <v>-</v>
      </c>
      <c r="CQ6" s="21" t="str">
        <f t="shared" si="10"/>
        <v>-</v>
      </c>
      <c r="CR6" s="21">
        <f t="shared" si="10"/>
        <v>37.08</v>
      </c>
      <c r="CS6" s="21">
        <f t="shared" si="10"/>
        <v>37.46</v>
      </c>
      <c r="CT6" s="21">
        <f t="shared" si="10"/>
        <v>42.47</v>
      </c>
      <c r="CU6" s="21">
        <f t="shared" si="10"/>
        <v>42.4</v>
      </c>
      <c r="CV6" s="21">
        <f t="shared" si="10"/>
        <v>42.28</v>
      </c>
      <c r="CW6" s="20" t="str">
        <f>IF(CW7="","",IF(CW7="-","【-】","【"&amp;SUBSTITUTE(TEXT(CW7,"#,##0.00"),"-","△")&amp;"】"))</f>
        <v>【42.57】</v>
      </c>
      <c r="CX6" s="21">
        <f>IF(CX7="",NA(),CX7)</f>
        <v>69.37</v>
      </c>
      <c r="CY6" s="21">
        <f t="shared" ref="CY6:DG6" si="11">IF(CY7="",NA(),CY7)</f>
        <v>54.91</v>
      </c>
      <c r="CZ6" s="21">
        <f t="shared" si="11"/>
        <v>55.16</v>
      </c>
      <c r="DA6" s="21">
        <f t="shared" si="11"/>
        <v>48.32</v>
      </c>
      <c r="DB6" s="21">
        <f t="shared" si="11"/>
        <v>55.1</v>
      </c>
      <c r="DC6" s="21">
        <f t="shared" si="11"/>
        <v>67.22</v>
      </c>
      <c r="DD6" s="21">
        <f t="shared" si="11"/>
        <v>67.459999999999994</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0.36</v>
      </c>
      <c r="EM6" s="21">
        <f t="shared" si="14"/>
        <v>0.39</v>
      </c>
      <c r="EN6" s="21">
        <f t="shared" si="14"/>
        <v>0.1</v>
      </c>
      <c r="EO6" s="20" t="str">
        <f>IF(EO7="","",IF(EO7="-","【-】","【"&amp;SUBSTITUTE(TEXT(EO7,"#,##0.00"),"-","△")&amp;"】"))</f>
        <v>【0.15】</v>
      </c>
    </row>
    <row r="7" spans="1:145" s="22" customFormat="1" x14ac:dyDescent="0.15">
      <c r="A7" s="14"/>
      <c r="B7" s="23">
        <v>2021</v>
      </c>
      <c r="C7" s="23">
        <v>192066</v>
      </c>
      <c r="D7" s="23">
        <v>47</v>
      </c>
      <c r="E7" s="23">
        <v>17</v>
      </c>
      <c r="F7" s="23">
        <v>4</v>
      </c>
      <c r="G7" s="23">
        <v>0</v>
      </c>
      <c r="H7" s="23" t="s">
        <v>97</v>
      </c>
      <c r="I7" s="23" t="s">
        <v>98</v>
      </c>
      <c r="J7" s="23" t="s">
        <v>99</v>
      </c>
      <c r="K7" s="23" t="s">
        <v>100</v>
      </c>
      <c r="L7" s="23" t="s">
        <v>101</v>
      </c>
      <c r="M7" s="23" t="s">
        <v>102</v>
      </c>
      <c r="N7" s="24" t="s">
        <v>103</v>
      </c>
      <c r="O7" s="24" t="s">
        <v>104</v>
      </c>
      <c r="P7" s="24">
        <v>1.53</v>
      </c>
      <c r="Q7" s="24">
        <v>100</v>
      </c>
      <c r="R7" s="24">
        <v>2640</v>
      </c>
      <c r="S7" s="24">
        <v>22629</v>
      </c>
      <c r="T7" s="24">
        <v>280.25</v>
      </c>
      <c r="U7" s="24">
        <v>80.75</v>
      </c>
      <c r="V7" s="24">
        <v>343</v>
      </c>
      <c r="W7" s="24">
        <v>0.17</v>
      </c>
      <c r="X7" s="24">
        <v>2017.65</v>
      </c>
      <c r="Y7" s="24">
        <v>31.51</v>
      </c>
      <c r="Z7" s="24">
        <v>31.23</v>
      </c>
      <c r="AA7" s="24">
        <v>29.5</v>
      </c>
      <c r="AB7" s="24">
        <v>27.44</v>
      </c>
      <c r="AC7" s="24">
        <v>79.67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11856.07</v>
      </c>
      <c r="BG7" s="24">
        <v>11521.42</v>
      </c>
      <c r="BH7" s="24">
        <v>9574.17</v>
      </c>
      <c r="BI7" s="24">
        <v>10508.29</v>
      </c>
      <c r="BJ7" s="24">
        <v>22.3</v>
      </c>
      <c r="BK7" s="24">
        <v>1223.96</v>
      </c>
      <c r="BL7" s="24">
        <v>1269.1500000000001</v>
      </c>
      <c r="BM7" s="24">
        <v>1206.79</v>
      </c>
      <c r="BN7" s="24">
        <v>1258.43</v>
      </c>
      <c r="BO7" s="24">
        <v>1163.75</v>
      </c>
      <c r="BP7" s="24">
        <v>1201.79</v>
      </c>
      <c r="BQ7" s="24">
        <v>10.92</v>
      </c>
      <c r="BR7" s="24">
        <v>10.4</v>
      </c>
      <c r="BS7" s="24">
        <v>11.84</v>
      </c>
      <c r="BT7" s="24">
        <v>11.01</v>
      </c>
      <c r="BU7" s="24">
        <v>35.43</v>
      </c>
      <c r="BV7" s="24">
        <v>61.54</v>
      </c>
      <c r="BW7" s="24">
        <v>63.97</v>
      </c>
      <c r="BX7" s="24">
        <v>71.84</v>
      </c>
      <c r="BY7" s="24">
        <v>73.36</v>
      </c>
      <c r="BZ7" s="24">
        <v>72.599999999999994</v>
      </c>
      <c r="CA7" s="24">
        <v>75.31</v>
      </c>
      <c r="CB7" s="24">
        <v>1445.48</v>
      </c>
      <c r="CC7" s="24">
        <v>1481.12</v>
      </c>
      <c r="CD7" s="24">
        <v>1535.47</v>
      </c>
      <c r="CE7" s="24">
        <v>1466.17</v>
      </c>
      <c r="CF7" s="24">
        <v>464.81</v>
      </c>
      <c r="CG7" s="24">
        <v>267.86</v>
      </c>
      <c r="CH7" s="24">
        <v>256.82</v>
      </c>
      <c r="CI7" s="24">
        <v>228.47</v>
      </c>
      <c r="CJ7" s="24">
        <v>224.88</v>
      </c>
      <c r="CK7" s="24">
        <v>228.64</v>
      </c>
      <c r="CL7" s="24">
        <v>216.39</v>
      </c>
      <c r="CM7" s="24">
        <v>42.1</v>
      </c>
      <c r="CN7" s="24" t="s">
        <v>103</v>
      </c>
      <c r="CO7" s="24" t="s">
        <v>103</v>
      </c>
      <c r="CP7" s="24" t="s">
        <v>103</v>
      </c>
      <c r="CQ7" s="24" t="s">
        <v>103</v>
      </c>
      <c r="CR7" s="24">
        <v>37.08</v>
      </c>
      <c r="CS7" s="24">
        <v>37.46</v>
      </c>
      <c r="CT7" s="24">
        <v>42.47</v>
      </c>
      <c r="CU7" s="24">
        <v>42.4</v>
      </c>
      <c r="CV7" s="24">
        <v>42.28</v>
      </c>
      <c r="CW7" s="24">
        <v>42.57</v>
      </c>
      <c r="CX7" s="24">
        <v>69.37</v>
      </c>
      <c r="CY7" s="24">
        <v>54.91</v>
      </c>
      <c r="CZ7" s="24">
        <v>55.16</v>
      </c>
      <c r="DA7" s="24">
        <v>48.32</v>
      </c>
      <c r="DB7" s="24">
        <v>55.1</v>
      </c>
      <c r="DC7" s="24">
        <v>67.22</v>
      </c>
      <c r="DD7" s="24">
        <v>67.459999999999994</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2023-01-12T23:56:58Z</dcterms:created>
  <dcterms:modified xsi:type="dcterms:W3CDTF">2023-01-18T06:08:50Z</dcterms:modified>
  <cp:category/>
</cp:coreProperties>
</file>