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共有フォルダ$\430-地域整備課\433-都市整備担当\下水道関係\庶務計画関係\35公営企業会計関係\R04\調査・通知\230111公営企業に係わる経営比較分析表（令和３年度）の分析等について（依頼）\回答\"/>
    </mc:Choice>
  </mc:AlternateContent>
  <workbookProtection workbookAlgorithmName="SHA-512" workbookHashValue="A2qR5fxe7U0AL2OuuWuHyq/UYFnqJ282hWJFspkCGcovGuq1J/T5yyWI4u0uU0TyBoBOf2029ikpnxqmmmD0Bw==" workbookSaltValue="CnRZuR6DT+lA7CrZf23l3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<sst xmlns="http://schemas.openxmlformats.org/spreadsheetml/2006/main" count="240" uniqueCount="121">
  <si>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</si>
  <si>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</si>
  <si>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</si>
  <si>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</si>
  <si>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</si>
  <si>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</si>
  <si>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</si>
  <si>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</si>
  <si>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</si>
  <si>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</si>
  <si>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</si>
  <si>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</si>
  <si>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</si>
  <si>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</si>
  <si>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</si>
  <si>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</si>
  <si>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</si>
  <si>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</si>
  <si>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</si>
  <si>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</si>
  <si>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</si>
  <si>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</si>
  <si>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</si>
  <si>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</si>
  <si>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</si>
  <si>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</si>
  <si>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</si>
  <si>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</si>
  <si>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</si>
  <si>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</si>
  <si>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</si>
  <si>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</si>
  <si>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</si>
  <si>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</si>
  <si>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</si>
  <si>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</si>
  <si>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</si>
  <si>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</si>
  <si>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</si>
  <si>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</si>
  <si>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</si>
  <si>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</si>
  <si>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</si>
  <si>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</si>
  <si>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</si>
  <si>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</si>
  <si>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</si>
  <si>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</si>
  <si>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</si>
  <si>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</si>
  <si>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</si>
  <si>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</si>
  <si>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</si>
  <si>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</si>
  <si>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</si>
  <si>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</si>
  <si>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</si>
  <si>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</si>
  <si>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</si>
  <si>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</si>
  <si>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</si>
  <si>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</si>
  <si>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</si>
  <si>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</si>
  <si>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</si>
  <si>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</si>
  <si>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</si>
  <si>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</si>
  <si>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</si>
  <si>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</si>
  <si>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</si>
  <si>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</si>
  <si>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</si>
  <si>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</si>
  <si>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</si>
  <si>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</si>
  <si>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</si>
  <si>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</si>
  <si>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</si>
  <si>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</si>
  <si>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</si>
  <si>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</si>
  <si>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</si>
  <si>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</si>
  <si>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</si>
  <si>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</si>
  <si>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</si>
  <si>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</si>
  <si>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</si>
  <si>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</si>
  <si>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</si>
  <si>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</si>
  <si>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</si>
  <si>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</si>
  <si>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</si>
  <si>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</si>
  <si>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</si>
  <si>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</si>
  <si>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</si>
  <si>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</si>
  <si>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</si>
  <si>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</si>
  <si>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</si>
  <si>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</si>
  <si>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</si>
  <si>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</si>
  <si>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</si>
  <si>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</si>
  <si>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</si>
  <si>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</si>
  <si>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</si>
  <si>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</si>
  <si>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</si>
  <si>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</si>
  <si>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</si>
  <si>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</si>
  <si>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</si>
  <si>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</si>
  <si>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が100%を割り込んでおり、収支が赤字である。地方債償還金が高額となっていることが要因として挙げられるが、今後逓減していく見込みであるため、数値の改善が期待できる。また、水洗化率の向上に取り組み、使用料収入の確保に努めていきたい。
・企業債残高対事業規模比率が類似団体と比較して低くなった要因は、一般会計繰入金（基準内）により賄っている事が挙げられる。
・経費回収率が類似団体と比較して低い（汚水処理原価が高い）のは、流域下水道維持管理負担金等の汚水処理費が高額となっていることが要因となっている。今後使用料水準の見直しや汚水処理費の削減等に努めていきたい。
・水洗化率は、宅内工事費が高額となることや単独浄化槽の普及により接続率が依然として低いことが要因となり類似団体平均を大きく下回ってしまっている。未接続世帯への各戸訪問や補助制度の拡充など水洗化率向上に取り組んできたが、今後新たな施策により一層水洗化率向上に努めていきたい。
・施設利用率について、大月市は、単独の終末処理場を有していないので該当数値はない。</t>
    <rPh sb="31" eb="34">
      <t>チホウサイ</t>
    </rPh>
    <rPh sb="34" eb="36">
      <t>ショウカン</t>
    </rPh>
    <rPh sb="36" eb="37">
      <t>キン</t>
    </rPh>
    <rPh sb="38" eb="40">
      <t>コウガク</t>
    </rPh>
    <rPh sb="49" eb="51">
      <t>ヨウイン</t>
    </rPh>
    <rPh sb="54" eb="55">
      <t>ア</t>
    </rPh>
    <rPh sb="61" eb="63">
      <t>コンゴ</t>
    </rPh>
    <rPh sb="63" eb="65">
      <t>テイゲン</t>
    </rPh>
    <rPh sb="69" eb="71">
      <t>ミコ</t>
    </rPh>
    <rPh sb="78" eb="80">
      <t>スウチ</t>
    </rPh>
    <rPh sb="81" eb="83">
      <t>カイゼン</t>
    </rPh>
    <rPh sb="84" eb="86">
      <t>キタイ</t>
    </rPh>
    <rPh sb="93" eb="96">
      <t>スイセンカ</t>
    </rPh>
    <rPh sb="96" eb="97">
      <t>リツ</t>
    </rPh>
    <rPh sb="98" eb="100">
      <t>コウジョウ</t>
    </rPh>
    <rPh sb="101" eb="102">
      <t>ト</t>
    </rPh>
    <rPh sb="103" eb="104">
      <t>ク</t>
    </rPh>
    <rPh sb="106" eb="109">
      <t>シヨウリョウ</t>
    </rPh>
    <rPh sb="109" eb="111">
      <t>シュウニュウ</t>
    </rPh>
    <rPh sb="112" eb="114">
      <t>カクホ</t>
    </rPh>
    <rPh sb="115" eb="116">
      <t>ツト</t>
    </rPh>
    <rPh sb="149" eb="150">
      <t>ヒク</t>
    </rPh>
    <rPh sb="154" eb="156">
      <t>ヨウイン</t>
    </rPh>
    <rPh sb="158" eb="160">
      <t>イッパン</t>
    </rPh>
    <rPh sb="160" eb="162">
      <t>カイケイ</t>
    </rPh>
    <rPh sb="162" eb="164">
      <t>クリイレ</t>
    </rPh>
    <rPh sb="164" eb="165">
      <t>キン</t>
    </rPh>
    <rPh sb="166" eb="169">
      <t>キジュンナイ</t>
    </rPh>
    <rPh sb="173" eb="174">
      <t>マカナ</t>
    </rPh>
    <rPh sb="178" eb="179">
      <t>コト</t>
    </rPh>
    <rPh sb="180" eb="181">
      <t>ア</t>
    </rPh>
    <rPh sb="195" eb="197">
      <t>ルイジ</t>
    </rPh>
    <rPh sb="197" eb="199">
      <t>ダンタイ</t>
    </rPh>
    <rPh sb="200" eb="202">
      <t>ヒカク</t>
    </rPh>
    <rPh sb="220" eb="229">
      <t>リュウイキゲスイドウイジカンリ</t>
    </rPh>
    <rPh sb="229" eb="232">
      <t>フタンキン</t>
    </rPh>
    <rPh sb="232" eb="233">
      <t>トウ</t>
    </rPh>
    <rPh sb="234" eb="236">
      <t>オスイ</t>
    </rPh>
    <rPh sb="236" eb="238">
      <t>ショリ</t>
    </rPh>
    <rPh sb="238" eb="239">
      <t>ヒ</t>
    </rPh>
    <rPh sb="240" eb="242">
      <t>コウガク</t>
    </rPh>
    <rPh sb="251" eb="253">
      <t>ヨウイン</t>
    </rPh>
    <rPh sb="260" eb="262">
      <t>コンゴ</t>
    </rPh>
    <rPh sb="262" eb="265">
      <t>シヨウリョウ</t>
    </rPh>
    <rPh sb="265" eb="267">
      <t>スイジュン</t>
    </rPh>
    <rPh sb="268" eb="270">
      <t>ミナオ</t>
    </rPh>
    <rPh sb="272" eb="274">
      <t>オスイ</t>
    </rPh>
    <rPh sb="274" eb="276">
      <t>ショリ</t>
    </rPh>
    <rPh sb="276" eb="277">
      <t>ヒ</t>
    </rPh>
    <rPh sb="278" eb="280">
      <t>サクゲン</t>
    </rPh>
    <rPh sb="280" eb="281">
      <t>トウ</t>
    </rPh>
    <rPh sb="282" eb="283">
      <t>ツト</t>
    </rPh>
    <rPh sb="364" eb="367">
      <t>ミセツゾク</t>
    </rPh>
    <rPh sb="367" eb="369">
      <t>セタイ</t>
    </rPh>
    <rPh sb="371" eb="373">
      <t>カッコ</t>
    </rPh>
    <rPh sb="373" eb="375">
      <t>ホウモン</t>
    </rPh>
    <rPh sb="376" eb="378">
      <t>ホジョ</t>
    </rPh>
    <rPh sb="378" eb="380">
      <t>セイド</t>
    </rPh>
    <rPh sb="381" eb="383">
      <t>カクジュウ</t>
    </rPh>
    <rPh sb="385" eb="388">
      <t>スイセンカ</t>
    </rPh>
    <rPh sb="388" eb="389">
      <t>リツ</t>
    </rPh>
    <rPh sb="389" eb="391">
      <t>コウジョウ</t>
    </rPh>
    <rPh sb="392" eb="393">
      <t>ト</t>
    </rPh>
    <rPh sb="394" eb="395">
      <t>ク</t>
    </rPh>
    <rPh sb="401" eb="403">
      <t>コンゴ</t>
    </rPh>
    <rPh sb="403" eb="404">
      <t>アラ</t>
    </rPh>
    <rPh sb="406" eb="408">
      <t>シサク</t>
    </rPh>
    <rPh sb="420" eb="421">
      <t>ツト</t>
    </rPh>
    <phoneticPr fontId="4"/>
  </si>
  <si>
    <t>・本市の公共下水道は、平成16年供用開始のため管渠施設は比較的新しいが、マンホールポンプ施設が法定耐用年数の１５年を超えているため、計画的な更新が必要である。現在ストックマネジメント計画を策定しており、今後は本計画を基に適切な改築更新に努めていきたい。</t>
    <rPh sb="58" eb="59">
      <t>コ</t>
    </rPh>
    <rPh sb="79" eb="81">
      <t>ゲンザイ</t>
    </rPh>
    <rPh sb="91" eb="93">
      <t>ケイカク</t>
    </rPh>
    <rPh sb="94" eb="96">
      <t>サクテイ</t>
    </rPh>
    <rPh sb="101" eb="103">
      <t>コンゴ</t>
    </rPh>
    <rPh sb="104" eb="105">
      <t>ホン</t>
    </rPh>
    <rPh sb="105" eb="107">
      <t>ケイカク</t>
    </rPh>
    <rPh sb="108" eb="109">
      <t>モト</t>
    </rPh>
    <rPh sb="110" eb="112">
      <t>テキセツ</t>
    </rPh>
    <rPh sb="113" eb="115">
      <t>カイチク</t>
    </rPh>
    <rPh sb="115" eb="117">
      <t>コウシン</t>
    </rPh>
    <rPh sb="118" eb="119">
      <t>ツト</t>
    </rPh>
    <phoneticPr fontId="4"/>
  </si>
  <si>
    <t>・全体的に数値自体は改善されているが、これらの要因は令和2年度以前の数値の算定に誤りがあったためである。これらを修正したことにより令和3年度については適切な数値となり、類似団体との比較を有効的に行うことができるようになった。
・各戸訪問等による普及啓発の強化や普及促進に向けた新たな施策を図ることで接続率向上・料金収入増加に努める。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・老朽化対策については、現在策定しているストックマネジメント計画を基に適切な改築更新を推進する。</t>
    <rPh sb="1" eb="3">
      <t>ゼンタイ</t>
    </rPh>
    <rPh sb="3" eb="4">
      <t>テキ</t>
    </rPh>
    <rPh sb="5" eb="7">
      <t>スウチ</t>
    </rPh>
    <rPh sb="7" eb="9">
      <t>ジタイ</t>
    </rPh>
    <rPh sb="10" eb="12">
      <t>カイゼン</t>
    </rPh>
    <rPh sb="23" eb="25">
      <t>ヨウイン</t>
    </rPh>
    <rPh sb="26" eb="28">
      <t>レイワ</t>
    </rPh>
    <rPh sb="29" eb="30">
      <t>ネン</t>
    </rPh>
    <rPh sb="30" eb="31">
      <t>ド</t>
    </rPh>
    <rPh sb="31" eb="33">
      <t>イゼン</t>
    </rPh>
    <rPh sb="34" eb="36">
      <t>スウチ</t>
    </rPh>
    <rPh sb="37" eb="39">
      <t>サンテイ</t>
    </rPh>
    <rPh sb="40" eb="41">
      <t>アヤマ</t>
    </rPh>
    <rPh sb="56" eb="58">
      <t>シュウセイ</t>
    </rPh>
    <rPh sb="65" eb="67">
      <t>レイワ</t>
    </rPh>
    <rPh sb="68" eb="69">
      <t>ネン</t>
    </rPh>
    <rPh sb="69" eb="70">
      <t>ド</t>
    </rPh>
    <rPh sb="75" eb="77">
      <t>テキセツ</t>
    </rPh>
    <rPh sb="78" eb="80">
      <t>スウチ</t>
    </rPh>
    <rPh sb="84" eb="86">
      <t>ルイジ</t>
    </rPh>
    <rPh sb="86" eb="88">
      <t>ダンタイ</t>
    </rPh>
    <rPh sb="90" eb="92">
      <t>ヒカク</t>
    </rPh>
    <rPh sb="93" eb="96">
      <t>ユウコウテキ</t>
    </rPh>
    <rPh sb="97" eb="98">
      <t>オコナ</t>
    </rPh>
    <rPh sb="262" eb="264">
      <t>タイサク</t>
    </rPh>
    <rPh sb="270" eb="272">
      <t>ゲンザイ</t>
    </rPh>
    <rPh sb="272" eb="274">
      <t>サクテイ</t>
    </rPh>
    <rPh sb="288" eb="290">
      <t>ケイカク</t>
    </rPh>
    <rPh sb="291" eb="292">
      <t>モト</t>
    </rPh>
    <rPh sb="293" eb="295">
      <t>テキセツ</t>
    </rPh>
    <rPh sb="298" eb="30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</si>
</sst>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0.22</c:v>
                </c:pt>
                <c:pt idx="1">
                  <c:v>0.11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32-4135-8DC6-13B4D8D368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0.56999999999999995</c:v>
                </c:pt>
                <c:pt idx="2">
                  <c:v>0.1</c:v>
                </c:pt>
                <c:pt idx="3">
                  <c:v>1.65</c:v>
                </c:pt>
                <c:pt idx="4">
                  <c:v>0.14000000000000001</c:v>
                </c:pt>
              </c:numCache>
            </c:numRef>
          </c:val>
          <c:smooth val="0"/>
          <c:extLst>
            <c:ext xmlns:c16="http://schemas.microsoft.com/office/drawing/2014/chart" uri="{C3380CC4-5D6E-409C-BE32-E72D297353CC}">
              <c16:uniqueId val="{00000001-C032-4135-8DC6-13B4D8D368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42.35</c:v>
                </c:pt>
                <c:pt idx="1">
                  <c:v>0</c:v>
                </c:pt>
                <c:pt idx="2">
                  <c:v>0</c:v>
                </c:pt>
                <c:pt idx="3">
                  <c:v>0</c:v>
                </c:pt>
                <c:pt idx="4">
                  <c:v>0</c:v>
                </c:pt>
              </c:numCache>
            </c:numRef>
          </c:val>
          <c:extLst>
            <c:ext xmlns:c16="http://schemas.microsoft.com/office/drawing/2014/chart" uri="{C3380CC4-5D6E-409C-BE32-E72D297353CC}">
              <c16:uniqueId val="{00000000-2287-4C2B-B399-8D63BFA381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36.97</c:v>
                </c:pt>
                <c:pt idx="2">
                  <c:v>49.27</c:v>
                </c:pt>
                <c:pt idx="3">
                  <c:v>50.53</c:v>
                </c:pt>
                <c:pt idx="4">
                  <c:v>51.42</c:v>
                </c:pt>
              </c:numCache>
            </c:numRef>
          </c:val>
          <c:smooth val="0"/>
          <c:extLst>
            <c:ext xmlns:c16="http://schemas.microsoft.com/office/drawing/2014/chart" uri="{C3380CC4-5D6E-409C-BE32-E72D297353CC}">
              <c16:uniqueId val="{00000001-2287-4C2B-B399-8D63BFA381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70.72</c:v>
                </c:pt>
                <c:pt idx="1">
                  <c:v>64.77</c:v>
                </c:pt>
                <c:pt idx="2">
                  <c:v>66.09</c:v>
                </c:pt>
                <c:pt idx="3">
                  <c:v>63.1</c:v>
                </c:pt>
                <c:pt idx="4">
                  <c:v>64.569999999999993</c:v>
                </c:pt>
              </c:numCache>
            </c:numRef>
          </c:val>
          <c:extLst>
            <c:ext xmlns:c16="http://schemas.microsoft.com/office/drawing/2014/chart" uri="{C3380CC4-5D6E-409C-BE32-E72D297353CC}">
              <c16:uniqueId val="{00000000-18B7-4ACB-8F42-50B4DB26D2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67.12</c:v>
                </c:pt>
                <c:pt idx="2">
                  <c:v>83.16</c:v>
                </c:pt>
                <c:pt idx="3">
                  <c:v>82.08</c:v>
                </c:pt>
                <c:pt idx="4">
                  <c:v>81.34</c:v>
                </c:pt>
              </c:numCache>
            </c:numRef>
          </c:val>
          <c:smooth val="0"/>
          <c:extLst>
            <c:ext xmlns:c16="http://schemas.microsoft.com/office/drawing/2014/chart" uri="{C3380CC4-5D6E-409C-BE32-E72D297353CC}">
              <c16:uniqueId val="{00000001-18B7-4ACB-8F42-50B4DB26D2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31.17</c:v>
                </c:pt>
                <c:pt idx="1">
                  <c:v>31.93</c:v>
                </c:pt>
                <c:pt idx="2">
                  <c:v>29.39</c:v>
                </c:pt>
                <c:pt idx="3">
                  <c:v>28.04</c:v>
                </c:pt>
                <c:pt idx="4">
                  <c:v>73.8</c:v>
                </c:pt>
              </c:numCache>
            </c:numRef>
          </c:val>
          <c:extLst>
            <c:ext xmlns:c16="http://schemas.microsoft.com/office/drawing/2014/chart" uri="{C3380CC4-5D6E-409C-BE32-E72D297353CC}">
              <c16:uniqueId val="{00000000-3718-4286-81B8-29ED720884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8-4286-81B8-29ED720884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2-4F77-ABCC-25742C2DBE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2-4F77-ABCC-25742C2DBE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6-42EC-9A01-1B1C2055FF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6-42EC-9A01-1B1C2055FF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8-4CC1-A9F6-2CBBF5FA86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8-4CC1-A9F6-2CBBF5FA86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7A-4D84-89E2-461B5F5113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A-4D84-89E2-461B5F5113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4841.1099999999997</c:v>
                </c:pt>
                <c:pt idx="1">
                  <c:v>4515.43</c:v>
                </c:pt>
                <c:pt idx="2">
                  <c:v>4325.87</c:v>
                </c:pt>
                <c:pt idx="3">
                  <c:v>3940.45</c:v>
                </c:pt>
                <c:pt idx="4">
                  <c:v>11.17</c:v>
                </c:pt>
              </c:numCache>
            </c:numRef>
          </c:val>
          <c:extLst>
            <c:ext xmlns:c16="http://schemas.microsoft.com/office/drawing/2014/chart" uri="{C3380CC4-5D6E-409C-BE32-E72D297353CC}">
              <c16:uniqueId val="{00000000-463D-4879-915A-540E54AB3B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1689.65</c:v>
                </c:pt>
                <c:pt idx="2">
                  <c:v>1130.42</c:v>
                </c:pt>
                <c:pt idx="3">
                  <c:v>1050.51</c:v>
                </c:pt>
                <c:pt idx="4">
                  <c:v>1102.01</c:v>
                </c:pt>
              </c:numCache>
            </c:numRef>
          </c:val>
          <c:smooth val="0"/>
          <c:extLst>
            <c:ext xmlns:c16="http://schemas.microsoft.com/office/drawing/2014/chart" uri="{C3380CC4-5D6E-409C-BE32-E72D297353CC}">
              <c16:uniqueId val="{00000001-463D-4879-915A-540E54AB3B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17.46</c:v>
                </c:pt>
                <c:pt idx="1">
                  <c:v>16.46</c:v>
                </c:pt>
                <c:pt idx="2">
                  <c:v>17.29</c:v>
                </c:pt>
                <c:pt idx="3">
                  <c:v>17.7</c:v>
                </c:pt>
                <c:pt idx="4">
                  <c:v>55.94</c:v>
                </c:pt>
              </c:numCache>
            </c:numRef>
          </c:val>
          <c:extLst>
            <c:ext xmlns:c16="http://schemas.microsoft.com/office/drawing/2014/chart" uri="{C3380CC4-5D6E-409C-BE32-E72D297353CC}">
              <c16:uniqueId val="{00000000-FF2B-4AA8-9F74-EF595F4F3F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58.12</c:v>
                </c:pt>
                <c:pt idx="2">
                  <c:v>74.17</c:v>
                </c:pt>
                <c:pt idx="3">
                  <c:v>82.65</c:v>
                </c:pt>
                <c:pt idx="4">
                  <c:v>82.55</c:v>
                </c:pt>
              </c:numCache>
            </c:numRef>
          </c:val>
          <c:smooth val="0"/>
          <c:extLst>
            <c:ext xmlns:c16="http://schemas.microsoft.com/office/drawing/2014/chart" uri="{C3380CC4-5D6E-409C-BE32-E72D297353CC}">
              <c16:uniqueId val="{00000001-FF2B-4AA8-9F74-EF595F4F3F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870.71</c:v>
                </c:pt>
                <c:pt idx="1">
                  <c:v>923.65</c:v>
                </c:pt>
                <c:pt idx="2">
                  <c:v>876.14</c:v>
                </c:pt>
                <c:pt idx="3">
                  <c:v>862.32</c:v>
                </c:pt>
                <c:pt idx="4">
                  <c:v>269.27999999999997</c:v>
                </c:pt>
              </c:numCache>
            </c:numRef>
          </c:val>
          <c:extLst>
            <c:ext xmlns:c16="http://schemas.microsoft.com/office/drawing/2014/chart" uri="{C3380CC4-5D6E-409C-BE32-E72D297353CC}">
              <c16:uniqueId val="{00000000-FF02-481C-865A-6DD53453F0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304.98</c:v>
                </c:pt>
                <c:pt idx="2">
                  <c:v>230.95</c:v>
                </c:pt>
                <c:pt idx="3">
                  <c:v>186.3</c:v>
                </c:pt>
                <c:pt idx="4">
                  <c:v>188.38</c:v>
                </c:pt>
              </c:numCache>
            </c:numRef>
          </c:val>
          <c:smooth val="0"/>
          <c:extLst>
            <c:ext xmlns:c16="http://schemas.microsoft.com/office/drawing/2014/chart" uri="{C3380CC4-5D6E-409C-BE32-E72D297353CC}">
              <c16:uniqueId val="{00000001-FF02-481C-865A-6DD53453F0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6"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山梨県　大月市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22629</v>
      </c>
      <c r="AM8" s="55"/>
      <c r="AN8" s="55"/>
      <c r="AO8" s="55"/>
      <c r="AP8" s="55"/>
      <c r="AQ8" s="55"/>
      <c r="AR8" s="55"/>
      <c r="AS8" s="55"/>
      <c r="AT8" s="54">
        <f>データ!T6</f>
        <v>280.25</v>
      </c>
      <c r="AU8" s="54"/>
      <c r="AV8" s="54"/>
      <c r="AW8" s="54"/>
      <c r="AX8" s="54"/>
      <c r="AY8" s="54"/>
      <c r="AZ8" s="54"/>
      <c r="BA8" s="54"/>
      <c r="BB8" s="54">
        <f>データ!U6</f>
        <v>80.75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17.7</v>
      </c>
      <c r="Q10" s="54"/>
      <c r="R10" s="54"/>
      <c r="S10" s="54"/>
      <c r="T10" s="54"/>
      <c r="U10" s="54"/>
      <c r="V10" s="54"/>
      <c r="W10" s="54">
        <f>データ!Q6</f>
        <v>100</v>
      </c>
      <c r="X10" s="54"/>
      <c r="Y10" s="54"/>
      <c r="Z10" s="54"/>
      <c r="AA10" s="54"/>
      <c r="AB10" s="54"/>
      <c r="AC10" s="54"/>
      <c r="AD10" s="55">
        <f>データ!R6</f>
        <v>2640</v>
      </c>
      <c r="AE10" s="55"/>
      <c r="AF10" s="55"/>
      <c r="AG10" s="55"/>
      <c r="AH10" s="55"/>
      <c r="AI10" s="55"/>
      <c r="AJ10" s="55"/>
      <c r="AK10" s="2"/>
      <c r="AL10" s="55">
        <f>データ!V6</f>
        <v>3971</v>
      </c>
      <c r="AM10" s="55"/>
      <c r="AN10" s="55"/>
      <c r="AO10" s="55"/>
      <c r="AP10" s="55"/>
      <c r="AQ10" s="55"/>
      <c r="AR10" s="55"/>
      <c r="AS10" s="55"/>
      <c r="AT10" s="54">
        <f>データ!W6</f>
        <v>1.54</v>
      </c>
      <c r="AU10" s="54"/>
      <c r="AV10" s="54"/>
      <c r="AW10" s="54"/>
      <c r="AX10" s="54"/>
      <c r="AY10" s="54"/>
      <c r="AZ10" s="54"/>
      <c r="BA10" s="54"/>
      <c r="BB10" s="54">
        <f>データ!X6</f>
        <v>2578.5700000000002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80"/>
      <c r="BN47" s="80"/>
      <c r="BO47" s="80"/>
      <c r="BP47" s="80"/>
      <c r="BQ47" s="80"/>
      <c r="BR47" s="80"/>
      <c r="BS47" s="80"/>
      <c r="BT47" s="80"/>
      <c r="BU47" s="80"/>
      <c r="BV47" s="80"/>
      <c r="BW47" s="80"/>
      <c r="BX47" s="80"/>
      <c r="BY47" s="8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0"/>
      <c r="BN48" s="80"/>
      <c r="BO48" s="80"/>
      <c r="BP48" s="80"/>
      <c r="BQ48" s="80"/>
      <c r="BR48" s="80"/>
      <c r="BS48" s="80"/>
      <c r="BT48" s="80"/>
      <c r="BU48" s="80"/>
      <c r="BV48" s="80"/>
      <c r="BW48" s="80"/>
      <c r="BX48" s="80"/>
      <c r="BY48" s="8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0"/>
      <c r="BN49" s="80"/>
      <c r="BO49" s="80"/>
      <c r="BP49" s="80"/>
      <c r="BQ49" s="80"/>
      <c r="BR49" s="80"/>
      <c r="BS49" s="80"/>
      <c r="BT49" s="80"/>
      <c r="BU49" s="80"/>
      <c r="BV49" s="80"/>
      <c r="BW49" s="80"/>
      <c r="BX49" s="80"/>
      <c r="BY49" s="8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0"/>
      <c r="BN50" s="80"/>
      <c r="BO50" s="80"/>
      <c r="BP50" s="80"/>
      <c r="BQ50" s="80"/>
      <c r="BR50" s="80"/>
      <c r="BS50" s="80"/>
      <c r="BT50" s="80"/>
      <c r="BU50" s="80"/>
      <c r="BV50" s="80"/>
      <c r="BW50" s="80"/>
      <c r="BX50" s="80"/>
      <c r="BY50" s="8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0"/>
      <c r="BN51" s="80"/>
      <c r="BO51" s="80"/>
      <c r="BP51" s="80"/>
      <c r="BQ51" s="80"/>
      <c r="BR51" s="80"/>
      <c r="BS51" s="80"/>
      <c r="BT51" s="80"/>
      <c r="BU51" s="80"/>
      <c r="BV51" s="80"/>
      <c r="BW51" s="80"/>
      <c r="BX51" s="80"/>
      <c r="BY51" s="8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0"/>
      <c r="BN52" s="80"/>
      <c r="BO52" s="80"/>
      <c r="BP52" s="80"/>
      <c r="BQ52" s="80"/>
      <c r="BR52" s="80"/>
      <c r="BS52" s="80"/>
      <c r="BT52" s="80"/>
      <c r="BU52" s="80"/>
      <c r="BV52" s="80"/>
      <c r="BW52" s="80"/>
      <c r="BX52" s="80"/>
      <c r="BY52" s="8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0"/>
      <c r="BN53" s="80"/>
      <c r="BO53" s="80"/>
      <c r="BP53" s="80"/>
      <c r="BQ53" s="80"/>
      <c r="BR53" s="80"/>
      <c r="BS53" s="80"/>
      <c r="BT53" s="80"/>
      <c r="BU53" s="80"/>
      <c r="BV53" s="80"/>
      <c r="BW53" s="80"/>
      <c r="BX53" s="80"/>
      <c r="BY53" s="8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0"/>
      <c r="BN54" s="80"/>
      <c r="BO54" s="80"/>
      <c r="BP54" s="80"/>
      <c r="BQ54" s="80"/>
      <c r="BR54" s="80"/>
      <c r="BS54" s="80"/>
      <c r="BT54" s="80"/>
      <c r="BU54" s="80"/>
      <c r="BV54" s="80"/>
      <c r="BW54" s="80"/>
      <c r="BX54" s="80"/>
      <c r="BY54" s="8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0"/>
      <c r="BN55" s="80"/>
      <c r="BO55" s="80"/>
      <c r="BP55" s="80"/>
      <c r="BQ55" s="80"/>
      <c r="BR55" s="80"/>
      <c r="BS55" s="80"/>
      <c r="BT55" s="80"/>
      <c r="BU55" s="80"/>
      <c r="BV55" s="80"/>
      <c r="BW55" s="80"/>
      <c r="BX55" s="80"/>
      <c r="BY55" s="8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0"/>
      <c r="BN56" s="80"/>
      <c r="BO56" s="80"/>
      <c r="BP56" s="80"/>
      <c r="BQ56" s="80"/>
      <c r="BR56" s="80"/>
      <c r="BS56" s="80"/>
      <c r="BT56" s="80"/>
      <c r="BU56" s="80"/>
      <c r="BV56" s="80"/>
      <c r="BW56" s="80"/>
      <c r="BX56" s="80"/>
      <c r="BY56" s="8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0"/>
      <c r="BN57" s="80"/>
      <c r="BO57" s="80"/>
      <c r="BP57" s="80"/>
      <c r="BQ57" s="80"/>
      <c r="BR57" s="80"/>
      <c r="BS57" s="80"/>
      <c r="BT57" s="80"/>
      <c r="BU57" s="80"/>
      <c r="BV57" s="80"/>
      <c r="BW57" s="80"/>
      <c r="BX57" s="80"/>
      <c r="BY57" s="8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0"/>
      <c r="BN58" s="80"/>
      <c r="BO58" s="80"/>
      <c r="BP58" s="80"/>
      <c r="BQ58" s="80"/>
      <c r="BR58" s="80"/>
      <c r="BS58" s="80"/>
      <c r="BT58" s="80"/>
      <c r="BU58" s="80"/>
      <c r="BV58" s="80"/>
      <c r="BW58" s="80"/>
      <c r="BX58" s="80"/>
      <c r="BY58" s="8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0"/>
      <c r="BN59" s="80"/>
      <c r="BO59" s="80"/>
      <c r="BP59" s="80"/>
      <c r="BQ59" s="80"/>
      <c r="BR59" s="80"/>
      <c r="BS59" s="80"/>
      <c r="BT59" s="80"/>
      <c r="BU59" s="80"/>
      <c r="BV59" s="80"/>
      <c r="BW59" s="80"/>
      <c r="BX59" s="80"/>
      <c r="BY59" s="8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80"/>
      <c r="BN60" s="80"/>
      <c r="BO60" s="80"/>
      <c r="BP60" s="80"/>
      <c r="BQ60" s="80"/>
      <c r="BR60" s="80"/>
      <c r="BS60" s="80"/>
      <c r="BT60" s="80"/>
      <c r="BU60" s="80"/>
      <c r="BV60" s="80"/>
      <c r="BW60" s="80"/>
      <c r="BX60" s="80"/>
      <c r="BY60" s="8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80"/>
      <c r="BN61" s="80"/>
      <c r="BO61" s="80"/>
      <c r="BP61" s="80"/>
      <c r="BQ61" s="80"/>
      <c r="BR61" s="80"/>
      <c r="BS61" s="80"/>
      <c r="BT61" s="80"/>
      <c r="BU61" s="80"/>
      <c r="BV61" s="80"/>
      <c r="BW61" s="80"/>
      <c r="BX61" s="80"/>
      <c r="BY61" s="8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0"/>
      <c r="BN62" s="80"/>
      <c r="BO62" s="80"/>
      <c r="BP62" s="80"/>
      <c r="BQ62" s="80"/>
      <c r="BR62" s="80"/>
      <c r="BS62" s="80"/>
      <c r="BT62" s="80"/>
      <c r="BU62" s="80"/>
      <c r="BV62" s="80"/>
      <c r="BW62" s="80"/>
      <c r="BX62" s="80"/>
      <c r="BY62" s="8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1" t="s">
        <v>120</v>
      </c>
      <c r="BM66" s="82"/>
      <c r="BN66" s="82"/>
      <c r="BO66" s="82"/>
      <c r="BP66" s="82"/>
      <c r="BQ66" s="82"/>
      <c r="BR66" s="82"/>
      <c r="BS66" s="82"/>
      <c r="BT66" s="82"/>
      <c r="BU66" s="82"/>
      <c r="BV66" s="82"/>
      <c r="BW66" s="82"/>
      <c r="BX66" s="82"/>
      <c r="BY66" s="82"/>
      <c r="BZ66" s="8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1"/>
      <c r="BM67" s="82"/>
      <c r="BN67" s="82"/>
      <c r="BO67" s="82"/>
      <c r="BP67" s="82"/>
      <c r="BQ67" s="82"/>
      <c r="BR67" s="82"/>
      <c r="BS67" s="82"/>
      <c r="BT67" s="82"/>
      <c r="BU67" s="82"/>
      <c r="BV67" s="82"/>
      <c r="BW67" s="82"/>
      <c r="BX67" s="82"/>
      <c r="BY67" s="82"/>
      <c r="BZ67" s="8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1"/>
      <c r="BM68" s="82"/>
      <c r="BN68" s="82"/>
      <c r="BO68" s="82"/>
      <c r="BP68" s="82"/>
      <c r="BQ68" s="82"/>
      <c r="BR68" s="82"/>
      <c r="BS68" s="82"/>
      <c r="BT68" s="82"/>
      <c r="BU68" s="82"/>
      <c r="BV68" s="82"/>
      <c r="BW68" s="82"/>
      <c r="BX68" s="82"/>
      <c r="BY68" s="82"/>
      <c r="BZ68" s="8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1"/>
      <c r="BM69" s="82"/>
      <c r="BN69" s="82"/>
      <c r="BO69" s="82"/>
      <c r="BP69" s="82"/>
      <c r="BQ69" s="82"/>
      <c r="BR69" s="82"/>
      <c r="BS69" s="82"/>
      <c r="BT69" s="82"/>
      <c r="BU69" s="82"/>
      <c r="BV69" s="82"/>
      <c r="BW69" s="82"/>
      <c r="BX69" s="82"/>
      <c r="BY69" s="82"/>
      <c r="BZ69" s="8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1"/>
      <c r="BM70" s="82"/>
      <c r="BN70" s="82"/>
      <c r="BO70" s="82"/>
      <c r="BP70" s="82"/>
      <c r="BQ70" s="82"/>
      <c r="BR70" s="82"/>
      <c r="BS70" s="82"/>
      <c r="BT70" s="82"/>
      <c r="BU70" s="82"/>
      <c r="BV70" s="82"/>
      <c r="BW70" s="82"/>
      <c r="BX70" s="82"/>
      <c r="BY70" s="82"/>
      <c r="BZ70" s="8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1"/>
      <c r="BM71" s="82"/>
      <c r="BN71" s="82"/>
      <c r="BO71" s="82"/>
      <c r="BP71" s="82"/>
      <c r="BQ71" s="82"/>
      <c r="BR71" s="82"/>
      <c r="BS71" s="82"/>
      <c r="BT71" s="82"/>
      <c r="BU71" s="82"/>
      <c r="BV71" s="82"/>
      <c r="BW71" s="82"/>
      <c r="BX71" s="82"/>
      <c r="BY71" s="82"/>
      <c r="BZ71" s="8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1"/>
      <c r="BM72" s="82"/>
      <c r="BN72" s="82"/>
      <c r="BO72" s="82"/>
      <c r="BP72" s="82"/>
      <c r="BQ72" s="82"/>
      <c r="BR72" s="82"/>
      <c r="BS72" s="82"/>
      <c r="BT72" s="82"/>
      <c r="BU72" s="82"/>
      <c r="BV72" s="82"/>
      <c r="BW72" s="82"/>
      <c r="BX72" s="82"/>
      <c r="BY72" s="82"/>
      <c r="BZ72" s="8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1"/>
      <c r="BM73" s="82"/>
      <c r="BN73" s="82"/>
      <c r="BO73" s="82"/>
      <c r="BP73" s="82"/>
      <c r="BQ73" s="82"/>
      <c r="BR73" s="82"/>
      <c r="BS73" s="82"/>
      <c r="BT73" s="82"/>
      <c r="BU73" s="82"/>
      <c r="BV73" s="82"/>
      <c r="BW73" s="82"/>
      <c r="BX73" s="82"/>
      <c r="BY73" s="82"/>
      <c r="BZ73" s="8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1"/>
      <c r="BM74" s="82"/>
      <c r="BN74" s="82"/>
      <c r="BO74" s="82"/>
      <c r="BP74" s="82"/>
      <c r="BQ74" s="82"/>
      <c r="BR74" s="82"/>
      <c r="BS74" s="82"/>
      <c r="BT74" s="82"/>
      <c r="BU74" s="82"/>
      <c r="BV74" s="82"/>
      <c r="BW74" s="82"/>
      <c r="BX74" s="82"/>
      <c r="BY74" s="82"/>
      <c r="BZ74" s="8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1"/>
      <c r="BM75" s="82"/>
      <c r="BN75" s="82"/>
      <c r="BO75" s="82"/>
      <c r="BP75" s="82"/>
      <c r="BQ75" s="82"/>
      <c r="BR75" s="82"/>
      <c r="BS75" s="82"/>
      <c r="BT75" s="82"/>
      <c r="BU75" s="82"/>
      <c r="BV75" s="82"/>
      <c r="BW75" s="82"/>
      <c r="BX75" s="82"/>
      <c r="BY75" s="82"/>
      <c r="BZ75" s="8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1"/>
      <c r="BM76" s="82"/>
      <c r="BN76" s="82"/>
      <c r="BO76" s="82"/>
      <c r="BP76" s="82"/>
      <c r="BQ76" s="82"/>
      <c r="BR76" s="82"/>
      <c r="BS76" s="82"/>
      <c r="BT76" s="82"/>
      <c r="BU76" s="82"/>
      <c r="BV76" s="82"/>
      <c r="BW76" s="82"/>
      <c r="BX76" s="82"/>
      <c r="BY76" s="82"/>
      <c r="BZ76" s="8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1"/>
      <c r="BM77" s="82"/>
      <c r="BN77" s="82"/>
      <c r="BO77" s="82"/>
      <c r="BP77" s="82"/>
      <c r="BQ77" s="82"/>
      <c r="BR77" s="82"/>
      <c r="BS77" s="82"/>
      <c r="BT77" s="82"/>
      <c r="BU77" s="82"/>
      <c r="BV77" s="82"/>
      <c r="BW77" s="82"/>
      <c r="BX77" s="82"/>
      <c r="BY77" s="82"/>
      <c r="BZ77" s="8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1"/>
      <c r="BM78" s="82"/>
      <c r="BN78" s="82"/>
      <c r="BO78" s="82"/>
      <c r="BP78" s="82"/>
      <c r="BQ78" s="82"/>
      <c r="BR78" s="82"/>
      <c r="BS78" s="82"/>
      <c r="BT78" s="82"/>
      <c r="BU78" s="82"/>
      <c r="BV78" s="82"/>
      <c r="BW78" s="82"/>
      <c r="BX78" s="82"/>
      <c r="BY78" s="82"/>
      <c r="BZ78" s="8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1"/>
      <c r="BM79" s="82"/>
      <c r="BN79" s="82"/>
      <c r="BO79" s="82"/>
      <c r="BP79" s="82"/>
      <c r="BQ79" s="82"/>
      <c r="BR79" s="82"/>
      <c r="BS79" s="82"/>
      <c r="BT79" s="82"/>
      <c r="BU79" s="82"/>
      <c r="BV79" s="82"/>
      <c r="BW79" s="82"/>
      <c r="BX79" s="82"/>
      <c r="BY79" s="82"/>
      <c r="BZ79" s="8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1"/>
      <c r="BM81" s="82"/>
      <c r="BN81" s="82"/>
      <c r="BO81" s="82"/>
      <c r="BP81" s="82"/>
      <c r="BQ81" s="82"/>
      <c r="BR81" s="82"/>
      <c r="BS81" s="82"/>
      <c r="BT81" s="82"/>
      <c r="BU81" s="82"/>
      <c r="BV81" s="82"/>
      <c r="BW81" s="82"/>
      <c r="BX81" s="82"/>
      <c r="BY81" s="82"/>
      <c r="BZ81" s="8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4"/>
      <c r="BM82" s="85"/>
      <c r="BN82" s="85"/>
      <c r="BO82" s="85"/>
      <c r="BP82" s="85"/>
      <c r="BQ82" s="85"/>
      <c r="BR82" s="85"/>
      <c r="BS82" s="85"/>
      <c r="BT82" s="85"/>
      <c r="BU82" s="85"/>
      <c r="BV82" s="85"/>
      <c r="BW82" s="85"/>
      <c r="BX82" s="85"/>
      <c r="BY82" s="85"/>
      <c r="BZ82" s="86"/>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50uYjNElJ9Q2hAcnEHDC/FkVndxL1faVu5r7UlUuoSKeS2ncxSVMCE2gpyk+oblUF6wy1rPouODDlPAiRr2RpA==" saltValue="Z++fbMNEnkWh7ZlYQ19U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192066</v>
      </c>
      <c r="D6" s="19">
        <f t="shared" si="3"/>
        <v>47</v>
      </c>
      <c r="E6" s="19">
        <f t="shared" si="3"/>
        <v>17</v>
      </c>
      <c r="F6" s="19">
        <f t="shared" si="3"/>
        <v>1</v>
      </c>
      <c r="G6" s="19">
        <f t="shared" si="3"/>
        <v>0</v>
      </c>
      <c r="H6" s="19" t="str">
        <f t="shared" si="3"/>
        <v>山梨県　大月市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17.7</v>
      </c>
      <c r="Q6" s="20">
        <f t="shared" si="3"/>
        <v>100</v>
      </c>
      <c r="R6" s="20">
        <f t="shared" si="3"/>
        <v>2640</v>
      </c>
      <c r="S6" s="20">
        <f t="shared" si="3"/>
        <v>22629</v>
      </c>
      <c r="T6" s="20">
        <f t="shared" si="3"/>
        <v>280.25</v>
      </c>
      <c r="U6" s="20">
        <f t="shared" si="3"/>
        <v>80.75</v>
      </c>
      <c r="V6" s="20">
        <f t="shared" si="3"/>
        <v>3971</v>
      </c>
      <c r="W6" s="20">
        <f t="shared" si="3"/>
        <v>1.54</v>
      </c>
      <c r="X6" s="20">
        <f t="shared" si="3"/>
        <v>2578.5700000000002</v>
      </c>
      <c r="Y6" s="21">
        <f>IF(Y7="",NA(),Y7)</f>
        <v>31.17</v>
      </c>
      <c r="Z6" s="21">
        <f t="shared" ref="Z6:AH6" si="4">IF(Z7="",NA(),Z7)</f>
        <v>31.93</v>
      </c>
      <c r="AA6" s="21">
        <f t="shared" si="4"/>
        <v>29.39</v>
      </c>
      <c r="AB6" s="21">
        <f t="shared" si="4"/>
        <v>28.04</v>
      </c>
      <c r="AC6" s="21">
        <f t="shared" si="4"/>
        <v>73.8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4841.1099999999997</v>
      </c>
      <c r="BG6" s="21">
        <f t="shared" ref="BG6:BO6" si="7">IF(BG7="",NA(),BG7)</f>
        <v>4515.43</v>
      </c>
      <c r="BH6" s="21">
        <f t="shared" si="7"/>
        <v>4325.87</v>
      </c>
      <c r="BI6" s="21">
        <f t="shared" si="7"/>
        <v>3940.45</v>
      </c>
      <c r="BJ6" s="21">
        <f t="shared" si="7"/>
        <v>11.17</v>
      </c>
      <c r="BK6" s="21">
        <f t="shared" si="7"/>
        <v>876.19</v>
      </c>
      <c r="BL6" s="21">
        <f t="shared" si="7"/>
        <v>1689.65</v>
      </c>
      <c r="BM6" s="21">
        <f t="shared" si="7"/>
        <v>1130.42</v>
      </c>
      <c r="BN6" s="21">
        <f t="shared" si="7"/>
        <v>1050.51</v>
      </c>
      <c r="BO6" s="21">
        <f t="shared" si="7"/>
        <v>1102.01</v>
      </c>
      <c r="BP6" s="20" t="str">
        <f>IF(BP7="","",IF(BP7="-","【-】","【"&amp;SUBSTITUTE(TEXT(BP7,"#,##0.00"),"-","△")&amp;"】"))</f>
        <v>【669.11】</v>
      </c>
      <c r="BQ6" s="21">
        <f>IF(BQ7="",NA(),BQ7)</f>
        <v>17.46</v>
      </c>
      <c r="BR6" s="21">
        <f t="shared" ref="BR6:BZ6" si="8">IF(BR7="",NA(),BR7)</f>
        <v>16.46</v>
      </c>
      <c r="BS6" s="21">
        <f t="shared" si="8"/>
        <v>17.29</v>
      </c>
      <c r="BT6" s="21">
        <f t="shared" si="8"/>
        <v>17.7</v>
      </c>
      <c r="BU6" s="21">
        <f t="shared" si="8"/>
        <v>55.94</v>
      </c>
      <c r="BV6" s="21">
        <f t="shared" si="8"/>
        <v>75.7</v>
      </c>
      <c r="BW6" s="21">
        <f t="shared" si="8"/>
        <v>58.12</v>
      </c>
      <c r="BX6" s="21">
        <f t="shared" si="8"/>
        <v>74.17</v>
      </c>
      <c r="BY6" s="21">
        <f t="shared" si="8"/>
        <v>82.65</v>
      </c>
      <c r="BZ6" s="21">
        <f t="shared" si="8"/>
        <v>82.55</v>
      </c>
      <c r="CA6" s="20" t="str">
        <f>IF(CA7="","",IF(CA7="-","【-】","【"&amp;SUBSTITUTE(TEXT(CA7,"#,##0.00"),"-","△")&amp;"】"))</f>
        <v>【99.73】</v>
      </c>
      <c r="CB6" s="21">
        <f>IF(CB7="",NA(),CB7)</f>
        <v>870.71</v>
      </c>
      <c r="CC6" s="21">
        <f t="shared" ref="CC6:CK6" si="9">IF(CC7="",NA(),CC7)</f>
        <v>923.65</v>
      </c>
      <c r="CD6" s="21">
        <f t="shared" si="9"/>
        <v>876.14</v>
      </c>
      <c r="CE6" s="21">
        <f t="shared" si="9"/>
        <v>862.32</v>
      </c>
      <c r="CF6" s="21">
        <f t="shared" si="9"/>
        <v>269.27999999999997</v>
      </c>
      <c r="CG6" s="21">
        <f t="shared" si="9"/>
        <v>230.04</v>
      </c>
      <c r="CH6" s="21">
        <f t="shared" si="9"/>
        <v>304.98</v>
      </c>
      <c r="CI6" s="21">
        <f t="shared" si="9"/>
        <v>230.95</v>
      </c>
      <c r="CJ6" s="21">
        <f t="shared" si="9"/>
        <v>186.3</v>
      </c>
      <c r="CK6" s="21">
        <f t="shared" si="9"/>
        <v>188.38</v>
      </c>
      <c r="CL6" s="20" t="str">
        <f>IF(CL7="","",IF(CL7="-","【-】","【"&amp;SUBSTITUTE(TEXT(CL7,"#,##0.00"),"-","△")&amp;"】"))</f>
        <v>【134.98】</v>
      </c>
      <c r="CM6" s="21">
        <f>IF(CM7="",NA(),CM7)</f>
        <v>42.35</v>
      </c>
      <c r="CN6" s="21" t="str">
        <f t="shared" ref="CN6:CV6" si="10">IF(CN7="",NA(),CN7)</f>
        <v>-</v>
      </c>
      <c r="CO6" s="21" t="str">
        <f t="shared" si="10"/>
        <v>-</v>
      </c>
      <c r="CP6" s="21" t="str">
        <f t="shared" si="10"/>
        <v>-</v>
      </c>
      <c r="CQ6" s="21" t="str">
        <f t="shared" si="10"/>
        <v>-</v>
      </c>
      <c r="CR6" s="21">
        <f t="shared" si="10"/>
        <v>42.4</v>
      </c>
      <c r="CS6" s="21">
        <f t="shared" si="10"/>
        <v>36.97</v>
      </c>
      <c r="CT6" s="21">
        <f t="shared" si="10"/>
        <v>49.27</v>
      </c>
      <c r="CU6" s="21">
        <f t="shared" si="10"/>
        <v>50.53</v>
      </c>
      <c r="CV6" s="21">
        <f t="shared" si="10"/>
        <v>51.42</v>
      </c>
      <c r="CW6" s="20" t="str">
        <f>IF(CW7="","",IF(CW7="-","【-】","【"&amp;SUBSTITUTE(TEXT(CW7,"#,##0.00"),"-","△")&amp;"】"))</f>
        <v>【59.99】</v>
      </c>
      <c r="CX6" s="21">
        <f>IF(CX7="",NA(),CX7)</f>
        <v>70.72</v>
      </c>
      <c r="CY6" s="21">
        <f t="shared" ref="CY6:DG6" si="11">IF(CY7="",NA(),CY7)</f>
        <v>64.77</v>
      </c>
      <c r="CZ6" s="21">
        <f t="shared" si="11"/>
        <v>66.09</v>
      </c>
      <c r="DA6" s="21">
        <f t="shared" si="11"/>
        <v>63.1</v>
      </c>
      <c r="DB6" s="21">
        <f t="shared" si="11"/>
        <v>64.569999999999993</v>
      </c>
      <c r="DC6" s="21">
        <f t="shared" si="11"/>
        <v>65.77</v>
      </c>
      <c r="DD6" s="21">
        <f t="shared" si="11"/>
        <v>67.12</v>
      </c>
      <c r="DE6" s="21">
        <f t="shared" si="11"/>
        <v>83.16</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0.22</v>
      </c>
      <c r="EF6" s="21">
        <f t="shared" ref="EF6:EN6" si="14">IF(EF7="",NA(),EF7)</f>
        <v>0.11</v>
      </c>
      <c r="EG6" s="20">
        <f t="shared" si="14"/>
        <v>0</v>
      </c>
      <c r="EH6" s="20">
        <f t="shared" si="14"/>
        <v>0</v>
      </c>
      <c r="EI6" s="20">
        <f t="shared" si="14"/>
        <v>0</v>
      </c>
      <c r="EJ6" s="21">
        <f t="shared" si="14"/>
        <v>0.15</v>
      </c>
      <c r="EK6" s="21">
        <f t="shared" si="14"/>
        <v>0.56999999999999995</v>
      </c>
      <c r="EL6" s="21">
        <f t="shared" si="14"/>
        <v>0.1</v>
      </c>
      <c r="EM6" s="21">
        <f t="shared" si="14"/>
        <v>1.65</v>
      </c>
      <c r="EN6" s="21">
        <f t="shared" si="14"/>
        <v>0.14000000000000001</v>
      </c>
      <c r="EO6" s="20" t="str">
        <f>IF(EO7="","",IF(EO7="-","【-】","【"&amp;SUBSTITUTE(TEXT(EO7,"#,##0.00"),"-","△")&amp;"】"))</f>
        <v>【0.24】</v>
      </c>
    </row>
    <row r="7" spans="1:145" s="22" customFormat="1" x14ac:dyDescent="0.15">
      <c r="A7" s="14"/>
      <c r="B7" s="23">
        <v>2021</v>
      </c>
      <c r="C7" s="23">
        <v>192066</v>
      </c>
      <c r="D7" s="23">
        <v>47</v>
      </c>
      <c r="E7" s="23">
        <v>17</v>
      </c>
      <c r="F7" s="23">
        <v>1</v>
      </c>
      <c r="G7" s="23">
        <v>0</v>
      </c>
      <c r="H7" s="23" t="s">
        <v>98</v>
      </c>
      <c r="I7" s="23" t="s">
        <v>99</v>
      </c>
      <c r="J7" s="23" t="s">
        <v>100</v>
      </c>
      <c r="K7" s="23" t="s">
        <v>101</v>
      </c>
      <c r="L7" s="23" t="s">
        <v>102</v>
      </c>
      <c r="M7" s="23" t="s">
        <v>103</v>
      </c>
      <c r="N7" s="24" t="s">
        <v>104</v>
      </c>
      <c r="O7" s="24" t="s">
        <v>105</v>
      </c>
      <c r="P7" s="24">
        <v>17.7</v>
      </c>
      <c r="Q7" s="24">
        <v>100</v>
      </c>
      <c r="R7" s="24">
        <v>2640</v>
      </c>
      <c r="S7" s="24">
        <v>22629</v>
      </c>
      <c r="T7" s="24">
        <v>280.25</v>
      </c>
      <c r="U7" s="24">
        <v>80.75</v>
      </c>
      <c r="V7" s="24">
        <v>3971</v>
      </c>
      <c r="W7" s="24">
        <v>1.54</v>
      </c>
      <c r="X7" s="24">
        <v>2578.5700000000002</v>
      </c>
      <c r="Y7" s="24">
        <v>31.17</v>
      </c>
      <c r="Z7" s="24">
        <v>31.93</v>
      </c>
      <c r="AA7" s="24">
        <v>29.39</v>
      </c>
      <c r="AB7" s="24">
        <v>28.04</v>
      </c>
      <c r="AC7" s="24">
        <v>73.8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4841.1099999999997</v>
      </c>
      <c r="BG7" s="24">
        <v>4515.43</v>
      </c>
      <c r="BH7" s="24">
        <v>4325.87</v>
      </c>
      <c r="BI7" s="24">
        <v>3940.45</v>
      </c>
      <c r="BJ7" s="24">
        <v>11.17</v>
      </c>
      <c r="BK7" s="24">
        <v>876.19</v>
      </c>
      <c r="BL7" s="24">
        <v>1689.65</v>
      </c>
      <c r="BM7" s="24">
        <v>1130.42</v>
      </c>
      <c r="BN7" s="24">
        <v>1050.51</v>
      </c>
      <c r="BO7" s="24">
        <v>1102.01</v>
      </c>
      <c r="BP7" s="24">
        <v>669.11</v>
      </c>
      <c r="BQ7" s="24">
        <v>17.46</v>
      </c>
      <c r="BR7" s="24">
        <v>16.46</v>
      </c>
      <c r="BS7" s="24">
        <v>17.29</v>
      </c>
      <c r="BT7" s="24">
        <v>17.7</v>
      </c>
      <c r="BU7" s="24">
        <v>55.94</v>
      </c>
      <c r="BV7" s="24">
        <v>75.7</v>
      </c>
      <c r="BW7" s="24">
        <v>58.12</v>
      </c>
      <c r="BX7" s="24">
        <v>74.17</v>
      </c>
      <c r="BY7" s="24">
        <v>82.65</v>
      </c>
      <c r="BZ7" s="24">
        <v>82.55</v>
      </c>
      <c r="CA7" s="24">
        <v>99.73</v>
      </c>
      <c r="CB7" s="24">
        <v>870.71</v>
      </c>
      <c r="CC7" s="24">
        <v>923.65</v>
      </c>
      <c r="CD7" s="24">
        <v>876.14</v>
      </c>
      <c r="CE7" s="24">
        <v>862.32</v>
      </c>
      <c r="CF7" s="24">
        <v>269.27999999999997</v>
      </c>
      <c r="CG7" s="24">
        <v>230.04</v>
      </c>
      <c r="CH7" s="24">
        <v>304.98</v>
      </c>
      <c r="CI7" s="24">
        <v>230.95</v>
      </c>
      <c r="CJ7" s="24">
        <v>186.3</v>
      </c>
      <c r="CK7" s="24">
        <v>188.38</v>
      </c>
      <c r="CL7" s="24">
        <v>134.97999999999999</v>
      </c>
      <c r="CM7" s="24">
        <v>42.35</v>
      </c>
      <c r="CN7" s="24" t="s">
        <v>104</v>
      </c>
      <c r="CO7" s="24" t="s">
        <v>104</v>
      </c>
      <c r="CP7" s="24" t="s">
        <v>104</v>
      </c>
      <c r="CQ7" s="24" t="s">
        <v>104</v>
      </c>
      <c r="CR7" s="24">
        <v>42.4</v>
      </c>
      <c r="CS7" s="24">
        <v>36.97</v>
      </c>
      <c r="CT7" s="24">
        <v>49.27</v>
      </c>
      <c r="CU7" s="24">
        <v>50.53</v>
      </c>
      <c r="CV7" s="24">
        <v>51.42</v>
      </c>
      <c r="CW7" s="24">
        <v>59.99</v>
      </c>
      <c r="CX7" s="24">
        <v>70.72</v>
      </c>
      <c r="CY7" s="24">
        <v>64.77</v>
      </c>
      <c r="CZ7" s="24">
        <v>66.09</v>
      </c>
      <c r="DA7" s="24">
        <v>63.1</v>
      </c>
      <c r="DB7" s="24">
        <v>64.569999999999993</v>
      </c>
      <c r="DC7" s="24">
        <v>65.77</v>
      </c>
      <c r="DD7" s="24">
        <v>67.12</v>
      </c>
      <c r="DE7" s="24">
        <v>83.16</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0.22</v>
      </c>
      <c r="EF7" s="24">
        <v>0.11</v>
      </c>
      <c r="EG7" s="24">
        <v>0</v>
      </c>
      <c r="EH7" s="24">
        <v>0</v>
      </c>
      <c r="EI7" s="24">
        <v>0</v>
      </c>
      <c r="EJ7" s="24">
        <v>0.15</v>
      </c>
      <c r="EK7" s="24">
        <v>0.56999999999999995</v>
      </c>
      <c r="EL7" s="24">
        <v>0.1</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2023-01-12T23:53:12Z</dcterms:created>
  <dcterms:modified xsi:type="dcterms:W3CDTF">2023-01-18T06:07:53Z</dcterms:modified>
  <cp:category/>
</cp:coreProperties>
</file>