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ile01\共有フォルダ$\430-地域整備課\437-簡易水道担当\!まちづくり推進課_簡易水道管理担当\千葉フォルダ\調査\経営分析\令和４年度　経営分析\回答\"/>
    </mc:Choice>
  </mc:AlternateContent>
  <workbookProtection workbookAlgorithmName="SHA-512" workbookHashValue="PSkYnYg75ATLWPxVlRb21qP9gpngI4uKbF2+DnoCLiioermCLeo6WuFWvxsXzDKHHwHOS0zyVU7oKeDJkAl6aw==" workbookSaltValue="nGA1FJ6XQM59BJ3Pa2z4g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<sst xmlns="http://schemas.openxmlformats.org/spreadsheetml/2006/main" count="233" uniqueCount="120">
  <si>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</si>
  <si>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</si>
  <si>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</si>
  <si>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</si>
  <si>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</si>
  <si>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</si>
  <si>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</si>
  <si>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</si>
  <si>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</si>
  <si>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</si>
  <si>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</si>
  <si>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</si>
  <si>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</si>
  <si>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</si>
  <si>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</si>
  <si>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</si>
  <si>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</si>
  <si>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</si>
  <si>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</si>
  <si>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</si>
  <si>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</si>
  <si>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</si>
  <si>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</si>
  <si>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</si>
  <si>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</si>
  <si>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</si>
  <si>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</si>
  <si>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</si>
  <si>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</si>
  <si>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</si>
  <si>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</si>
  <si>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</si>
  <si>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</si>
  <si>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</si>
  <si>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</si>
  <si>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</si>
  <si>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</si>
  <si>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</si>
  <si>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</si>
  <si>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</si>
  <si>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</si>
  <si>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</si>
  <si>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</si>
  <si>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</si>
  <si>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</si>
  <si>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</si>
  <si>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</si>
  <si>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</si>
  <si>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</si>
  <si>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</si>
  <si>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</si>
  <si>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</si>
  <si>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</si>
  <si>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</si>
  <si>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</si>
  <si>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</si>
  <si>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</si>
  <si>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</si>
  <si>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</si>
  <si>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</si>
  <si>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</si>
  <si>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</si>
  <si>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</si>
  <si>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</si>
  <si>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</si>
  <si>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</si>
  <si>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</si>
  <si>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</si>
  <si>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</si>
  <si>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</si>
  <si>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</si>
  <si>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</si>
  <si>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</si>
  <si>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</si>
  <si>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</si>
  <si>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</si>
  <si>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</si>
  <si>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</si>
  <si>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</si>
  <si>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</si>
  <si>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</si>
  <si>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</si>
  <si>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</si>
  <si>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</si>
  <si>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</si>
  <si>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</si>
  <si>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</si>
  <si>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</si>
  <si>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</si>
  <si>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</si>
  <si>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</si>
  <si>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</si>
  <si>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</si>
  <si>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</si>
  <si>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</si>
  <si>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</si>
  <si>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大月市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</si>
  <si>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</si>
  <si>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</si>
  <si>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</si>
  <si>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</si>
  <si>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</si>
  <si>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</si>
  <si>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</si>
  <si>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</si>
  <si>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</si>
  <si>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</si>
  <si>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</si>
  <si>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</si>
  <si>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</si>
  <si>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</si>
  <si>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</si>
  <si>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</si>
  <si>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</si>
  <si>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</si>
  <si>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</si>
  <si>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</si>
  <si>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③管路更新率については、供用開始から３０年以上経過した未改良の配水管が多く存在し、見えない漏水による有収率の低下が見受けられる。また、水道施設（配水池、ポンプ等）においても耐用年数を超えている施設があり、故障のたびに修理や取替をしている状況である。今後、資産台帳の整備により耐用年数の経過した資産の洗い出しを行い、優先順位をつけ資産の更新を行っていくことが必要である。</t>
    <phoneticPr fontId="4"/>
  </si>
  <si>
    <t>　水道料金収入の基盤となる有収水量は、給水人口の減少や節水意識の向上などから年々減少し、給水収益の増加が見込めないため、一般会計からの繰入金で収入が保たれている状況となっている。施設の老朽化や水源確保も大きな課題となっているため、早急な施設整備を実施するとともに、簡易水道事業全体の財務体質の改善を図り、将来にわたって安定した水道水の供給に資するため、今後の見通し、料金水準の設定、財源の確保など更なる経営改善に向けた取り組みを行うこととする。</t>
    <phoneticPr fontId="4"/>
  </si>
  <si>
    <t>①収益的収支比率は、全国平均及び類似団体平均値を上回っているものの１００％以上を目標とし、更なる経費削減等による費用抑制を図る必要がある。
④企業債残高対給水収益比率は、令和３年度より施設統合による設備更新をおこなっているため、大きく増加している。引き続き設備更新を行うため今後も増加が見込まれる。
⑤料金回収率は、給水原価の減少により料金回収率の上昇がみられた。
⑥給水原価は、近年増加傾向にあるため更なる経費削減や有収率の向上等を図る必要がある。
また設備更新が順次完了することにより給水原価の減少が見込まれる。
⑦施設利用率は、以前として全国平均及び類似団体平均値を上回っているが、人口等の減少による配水量の低下により減少傾向にある。
⑧有収率は、全国平均及び類似団体平均値と比べ、依然として低い数値であるため、今後も計画的な管路の更新や漏水調査等の実施により、有収率の向上に努める必要がある。</t>
    <rPh sb="14" eb="15">
      <t>オヨ</t>
    </rPh>
    <rPh sb="16" eb="18">
      <t>ルイジ</t>
    </rPh>
    <rPh sb="18" eb="20">
      <t>ダンタイ</t>
    </rPh>
    <rPh sb="20" eb="23">
      <t>ヘイキンチ</t>
    </rPh>
    <rPh sb="37" eb="39">
      <t>イジョウ</t>
    </rPh>
    <rPh sb="40" eb="42">
      <t>モクヒョウ</t>
    </rPh>
    <rPh sb="85" eb="87">
      <t>レイワ</t>
    </rPh>
    <rPh sb="88" eb="89">
      <t>ネン</t>
    </rPh>
    <rPh sb="89" eb="90">
      <t>ド</t>
    </rPh>
    <rPh sb="92" eb="94">
      <t>シセツ</t>
    </rPh>
    <rPh sb="94" eb="96">
      <t>トウゴウ</t>
    </rPh>
    <rPh sb="99" eb="101">
      <t>セツビ</t>
    </rPh>
    <rPh sb="101" eb="103">
      <t>コウシン</t>
    </rPh>
    <rPh sb="114" eb="115">
      <t>オオ</t>
    </rPh>
    <rPh sb="117" eb="119">
      <t>ゾウカ</t>
    </rPh>
    <rPh sb="124" eb="125">
      <t>ヒ</t>
    </rPh>
    <rPh sb="126" eb="127">
      <t>ツヅ</t>
    </rPh>
    <rPh sb="128" eb="130">
      <t>セツビ</t>
    </rPh>
    <rPh sb="130" eb="132">
      <t>コウシン</t>
    </rPh>
    <rPh sb="133" eb="134">
      <t>オコナ</t>
    </rPh>
    <rPh sb="137" eb="139">
      <t>コンゴ</t>
    </rPh>
    <rPh sb="140" eb="142">
      <t>ゾウカ</t>
    </rPh>
    <rPh sb="143" eb="145">
      <t>ミコ</t>
    </rPh>
    <rPh sb="163" eb="165">
      <t>ゲンショウ</t>
    </rPh>
    <rPh sb="174" eb="176">
      <t>ジョウショウ</t>
    </rPh>
    <rPh sb="228" eb="230">
      <t>セツビ</t>
    </rPh>
    <rPh sb="230" eb="232">
      <t>コウシン</t>
    </rPh>
    <rPh sb="233" eb="235">
      <t>ジュンジ</t>
    </rPh>
    <rPh sb="235" eb="237">
      <t>カンリョウ</t>
    </rPh>
    <rPh sb="244" eb="246">
      <t>キュウスイ</t>
    </rPh>
    <rPh sb="246" eb="248">
      <t>ゲンカ</t>
    </rPh>
    <rPh sb="249" eb="251">
      <t>ゲンショウ</t>
    </rPh>
    <rPh sb="252" eb="254">
      <t>ミコ</t>
    </rPh>
    <rPh sb="267" eb="269">
      <t>イゼン</t>
    </rPh>
    <rPh sb="286" eb="287">
      <t>ウエ</t>
    </rPh>
    <rPh sb="294" eb="296">
      <t>ジンコウ</t>
    </rPh>
    <rPh sb="296" eb="297">
      <t>トウ</t>
    </rPh>
    <rPh sb="298" eb="300">
      <t>ゲンショウ</t>
    </rPh>
    <rPh sb="303" eb="305">
      <t>ハイスイ</t>
    </rPh>
    <rPh sb="305" eb="306">
      <t>リョウ</t>
    </rPh>
    <rPh sb="307" eb="309">
      <t>テイカ</t>
    </rPh>
    <rPh sb="312" eb="314">
      <t>ゲンショウ</t>
    </rPh>
    <rPh sb="314" eb="316">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</si>
</sst>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formatCode="#,##0.00;&quot;△&quot;#,##0.00;&quot;-&quot;">
                  <c:v>0.43</c:v>
                </c:pt>
              </c:numCache>
            </c:numRef>
          </c:val>
          <c:extLst>
            <c:ext xmlns:c16="http://schemas.microsoft.com/office/drawing/2014/chart" uri="{C3380CC4-5D6E-409C-BE32-E72D297353CC}">
              <c16:uniqueId val="{00000000-8D03-44F5-BEF4-54478EF72CC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0.96</c:v>
                </c:pt>
                <c:pt idx="1">
                  <c:v>0.65</c:v>
                </c:pt>
                <c:pt idx="2">
                  <c:v>0.52</c:v>
                </c:pt>
                <c:pt idx="3">
                  <c:v>1.48</c:v>
                </c:pt>
                <c:pt idx="4">
                  <c:v>0.45</c:v>
                </c:pt>
              </c:numCache>
            </c:numRef>
          </c:val>
          <c:smooth val="0"/>
          <c:extLst>
            <c:ext xmlns:c16="http://schemas.microsoft.com/office/drawing/2014/chart" uri="{C3380CC4-5D6E-409C-BE32-E72D297353CC}">
              <c16:uniqueId val="{00000001-8D03-44F5-BEF4-54478EF72CC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62.94</c:v>
                </c:pt>
                <c:pt idx="1">
                  <c:v>64.36</c:v>
                </c:pt>
                <c:pt idx="2">
                  <c:v>62.93</c:v>
                </c:pt>
                <c:pt idx="3">
                  <c:v>60.85</c:v>
                </c:pt>
                <c:pt idx="4">
                  <c:v>59.3</c:v>
                </c:pt>
              </c:numCache>
            </c:numRef>
          </c:val>
          <c:extLst>
            <c:ext xmlns:c16="http://schemas.microsoft.com/office/drawing/2014/chart" uri="{C3380CC4-5D6E-409C-BE32-E72D297353CC}">
              <c16:uniqueId val="{00000000-F113-471F-B83A-224E0EE6069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56.65</c:v>
                </c:pt>
                <c:pt idx="1">
                  <c:v>56.41</c:v>
                </c:pt>
                <c:pt idx="2">
                  <c:v>54.9</c:v>
                </c:pt>
                <c:pt idx="3">
                  <c:v>55.7</c:v>
                </c:pt>
                <c:pt idx="4">
                  <c:v>54.87</c:v>
                </c:pt>
              </c:numCache>
            </c:numRef>
          </c:val>
          <c:smooth val="0"/>
          <c:extLst>
            <c:ext xmlns:c16="http://schemas.microsoft.com/office/drawing/2014/chart" uri="{C3380CC4-5D6E-409C-BE32-E72D297353CC}">
              <c16:uniqueId val="{00000001-F113-471F-B83A-224E0EE6069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73.209999999999994</c:v>
                </c:pt>
                <c:pt idx="1">
                  <c:v>69.38</c:v>
                </c:pt>
                <c:pt idx="2">
                  <c:v>67.09</c:v>
                </c:pt>
                <c:pt idx="3">
                  <c:v>70.58</c:v>
                </c:pt>
                <c:pt idx="4">
                  <c:v>69.489999999999995</c:v>
                </c:pt>
              </c:numCache>
            </c:numRef>
          </c:val>
          <c:extLst>
            <c:ext xmlns:c16="http://schemas.microsoft.com/office/drawing/2014/chart" uri="{C3380CC4-5D6E-409C-BE32-E72D297353CC}">
              <c16:uniqueId val="{00000000-9800-419A-A002-73E88927DC0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76.13</c:v>
                </c:pt>
                <c:pt idx="1">
                  <c:v>75.12</c:v>
                </c:pt>
                <c:pt idx="2">
                  <c:v>74.27</c:v>
                </c:pt>
                <c:pt idx="3">
                  <c:v>71.81</c:v>
                </c:pt>
                <c:pt idx="4">
                  <c:v>71.819999999999993</c:v>
                </c:pt>
              </c:numCache>
            </c:numRef>
          </c:val>
          <c:smooth val="0"/>
          <c:extLst>
            <c:ext xmlns:c16="http://schemas.microsoft.com/office/drawing/2014/chart" uri="{C3380CC4-5D6E-409C-BE32-E72D297353CC}">
              <c16:uniqueId val="{00000001-9800-419A-A002-73E88927DC0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82.09</c:v>
                </c:pt>
                <c:pt idx="1">
                  <c:v>85.92</c:v>
                </c:pt>
                <c:pt idx="2">
                  <c:v>87.74</c:v>
                </c:pt>
                <c:pt idx="3">
                  <c:v>81.91</c:v>
                </c:pt>
                <c:pt idx="4">
                  <c:v>86.18</c:v>
                </c:pt>
              </c:numCache>
            </c:numRef>
          </c:val>
          <c:extLst>
            <c:ext xmlns:c16="http://schemas.microsoft.com/office/drawing/2014/chart" uri="{C3380CC4-5D6E-409C-BE32-E72D297353CC}">
              <c16:uniqueId val="{00000000-095B-4CAA-9E09-F5179BAADC1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73.959999999999994</c:v>
                </c:pt>
                <c:pt idx="1">
                  <c:v>75.010000000000005</c:v>
                </c:pt>
                <c:pt idx="2">
                  <c:v>72.760000000000005</c:v>
                </c:pt>
                <c:pt idx="3">
                  <c:v>82.57</c:v>
                </c:pt>
                <c:pt idx="4">
                  <c:v>81.17</c:v>
                </c:pt>
              </c:numCache>
            </c:numRef>
          </c:val>
          <c:smooth val="0"/>
          <c:extLst>
            <c:ext xmlns:c16="http://schemas.microsoft.com/office/drawing/2014/chart" uri="{C3380CC4-5D6E-409C-BE32-E72D297353CC}">
              <c16:uniqueId val="{00000001-095B-4CAA-9E09-F5179BAADC1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2C-4845-AFB7-A90C54DF4B3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2C-4845-AFB7-A90C54DF4B3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46-4761-881E-232EEB997CE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46-4761-881E-232EEB997CE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C7-4A10-BFC4-41B66E9688C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C7-4A10-BFC4-41B66E9688C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D6-4DEB-8CC1-8497D289954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D6-4DEB-8CC1-8497D289954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1099.26</c:v>
                </c:pt>
                <c:pt idx="1">
                  <c:v>979.39</c:v>
                </c:pt>
                <c:pt idx="2">
                  <c:v>880.93</c:v>
                </c:pt>
                <c:pt idx="3">
                  <c:v>829.59</c:v>
                </c:pt>
                <c:pt idx="4">
                  <c:v>1117.22</c:v>
                </c:pt>
              </c:numCache>
            </c:numRef>
          </c:val>
          <c:extLst>
            <c:ext xmlns:c16="http://schemas.microsoft.com/office/drawing/2014/chart" uri="{C3380CC4-5D6E-409C-BE32-E72D297353CC}">
              <c16:uniqueId val="{00000000-1269-41A0-A98E-32B60827716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1295.06</c:v>
                </c:pt>
                <c:pt idx="1">
                  <c:v>1168.7</c:v>
                </c:pt>
                <c:pt idx="2">
                  <c:v>1245.46</c:v>
                </c:pt>
                <c:pt idx="3">
                  <c:v>834.1</c:v>
                </c:pt>
                <c:pt idx="4">
                  <c:v>853.42</c:v>
                </c:pt>
              </c:numCache>
            </c:numRef>
          </c:val>
          <c:smooth val="0"/>
          <c:extLst>
            <c:ext xmlns:c16="http://schemas.microsoft.com/office/drawing/2014/chart" uri="{C3380CC4-5D6E-409C-BE32-E72D297353CC}">
              <c16:uniqueId val="{00000001-1269-41A0-A98E-32B60827716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48.39</c:v>
                </c:pt>
                <c:pt idx="1">
                  <c:v>52.42</c:v>
                </c:pt>
                <c:pt idx="2">
                  <c:v>54.34</c:v>
                </c:pt>
                <c:pt idx="3">
                  <c:v>50.26</c:v>
                </c:pt>
                <c:pt idx="4">
                  <c:v>53.62</c:v>
                </c:pt>
              </c:numCache>
            </c:numRef>
          </c:val>
          <c:extLst>
            <c:ext xmlns:c16="http://schemas.microsoft.com/office/drawing/2014/chart" uri="{C3380CC4-5D6E-409C-BE32-E72D297353CC}">
              <c16:uniqueId val="{00000000-201B-4204-96F9-F2CFC9BDE4D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53.29</c:v>
                </c:pt>
                <c:pt idx="1">
                  <c:v>53.59</c:v>
                </c:pt>
                <c:pt idx="2">
                  <c:v>51.08</c:v>
                </c:pt>
                <c:pt idx="3">
                  <c:v>64.44</c:v>
                </c:pt>
                <c:pt idx="4">
                  <c:v>60.53</c:v>
                </c:pt>
              </c:numCache>
            </c:numRef>
          </c:val>
          <c:smooth val="0"/>
          <c:extLst>
            <c:ext xmlns:c16="http://schemas.microsoft.com/office/drawing/2014/chart" uri="{C3380CC4-5D6E-409C-BE32-E72D297353CC}">
              <c16:uniqueId val="{00000001-201B-4204-96F9-F2CFC9BDE4D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186.08</c:v>
                </c:pt>
                <c:pt idx="1">
                  <c:v>188.37</c:v>
                </c:pt>
                <c:pt idx="2">
                  <c:v>201</c:v>
                </c:pt>
                <c:pt idx="3">
                  <c:v>220.51</c:v>
                </c:pt>
                <c:pt idx="4">
                  <c:v>211.28</c:v>
                </c:pt>
              </c:numCache>
            </c:numRef>
          </c:val>
          <c:extLst>
            <c:ext xmlns:c16="http://schemas.microsoft.com/office/drawing/2014/chart" uri="{C3380CC4-5D6E-409C-BE32-E72D297353CC}">
              <c16:uniqueId val="{00000000-A70D-4D75-B460-B838C248205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259.02</c:v>
                </c:pt>
                <c:pt idx="1">
                  <c:v>259.79000000000002</c:v>
                </c:pt>
                <c:pt idx="2">
                  <c:v>262.13</c:v>
                </c:pt>
                <c:pt idx="3">
                  <c:v>197.14</c:v>
                </c:pt>
                <c:pt idx="4">
                  <c:v>210.72</c:v>
                </c:pt>
              </c:numCache>
            </c:numRef>
          </c:val>
          <c:smooth val="0"/>
          <c:extLst>
            <c:ext xmlns:c16="http://schemas.microsoft.com/office/drawing/2014/chart" uri="{C3380CC4-5D6E-409C-BE32-E72D297353CC}">
              <c16:uniqueId val="{00000001-A70D-4D75-B460-B838C248205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山梨県　大月市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D2</v>
      </c>
      <c r="X8" s="66"/>
      <c r="Y8" s="66"/>
      <c r="Z8" s="66"/>
      <c r="AA8" s="66"/>
      <c r="AB8" s="66"/>
      <c r="AC8" s="66"/>
      <c r="AD8" s="66" t="str">
        <f>データ!$M$6</f>
        <v>非設置</v>
      </c>
      <c r="AE8" s="66"/>
      <c r="AF8" s="66"/>
      <c r="AG8" s="66"/>
      <c r="AH8" s="66"/>
      <c r="AI8" s="66"/>
      <c r="AJ8" s="66"/>
      <c r="AK8" s="2"/>
      <c r="AL8" s="55">
        <f>データ!$R$6</f>
        <v>22629</v>
      </c>
      <c r="AM8" s="55"/>
      <c r="AN8" s="55"/>
      <c r="AO8" s="55"/>
      <c r="AP8" s="55"/>
      <c r="AQ8" s="55"/>
      <c r="AR8" s="55"/>
      <c r="AS8" s="55"/>
      <c r="AT8" s="45">
        <f>データ!$S$6</f>
        <v>280.25</v>
      </c>
      <c r="AU8" s="45"/>
      <c r="AV8" s="45"/>
      <c r="AW8" s="45"/>
      <c r="AX8" s="45"/>
      <c r="AY8" s="45"/>
      <c r="AZ8" s="45"/>
      <c r="BA8" s="45"/>
      <c r="BB8" s="45">
        <f>データ!$T$6</f>
        <v>80.75</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24.93</v>
      </c>
      <c r="Q10" s="45"/>
      <c r="R10" s="45"/>
      <c r="S10" s="45"/>
      <c r="T10" s="45"/>
      <c r="U10" s="45"/>
      <c r="V10" s="45"/>
      <c r="W10" s="55">
        <f>データ!$Q$6</f>
        <v>2266</v>
      </c>
      <c r="X10" s="55"/>
      <c r="Y10" s="55"/>
      <c r="Z10" s="55"/>
      <c r="AA10" s="55"/>
      <c r="AB10" s="55"/>
      <c r="AC10" s="55"/>
      <c r="AD10" s="2"/>
      <c r="AE10" s="2"/>
      <c r="AF10" s="2"/>
      <c r="AG10" s="2"/>
      <c r="AH10" s="2"/>
      <c r="AI10" s="2"/>
      <c r="AJ10" s="2"/>
      <c r="AK10" s="2"/>
      <c r="AL10" s="55">
        <f>データ!$U$6</f>
        <v>5594</v>
      </c>
      <c r="AM10" s="55"/>
      <c r="AN10" s="55"/>
      <c r="AO10" s="55"/>
      <c r="AP10" s="55"/>
      <c r="AQ10" s="55"/>
      <c r="AR10" s="55"/>
      <c r="AS10" s="55"/>
      <c r="AT10" s="45">
        <f>データ!$V$6</f>
        <v>8.6300000000000008</v>
      </c>
      <c r="AU10" s="45"/>
      <c r="AV10" s="45"/>
      <c r="AW10" s="45"/>
      <c r="AX10" s="45"/>
      <c r="AY10" s="45"/>
      <c r="AZ10" s="45"/>
      <c r="BA10" s="45"/>
      <c r="BB10" s="45">
        <f>データ!$W$6</f>
        <v>648.20000000000005</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119</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117</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118</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XYZWCrYxlqd12iJjwsgo8rQ1UtpwXHhSdlYmjgzM/DJkEj435N2LyfzSMRJl7NIdgW+v4/Ba27+DqNeLH9BLTg==" saltValue="I08nXq0Tk9bC1A/oT358Q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192066</v>
      </c>
      <c r="D6" s="20">
        <f t="shared" si="3"/>
        <v>47</v>
      </c>
      <c r="E6" s="20">
        <f t="shared" si="3"/>
        <v>1</v>
      </c>
      <c r="F6" s="20">
        <f t="shared" si="3"/>
        <v>0</v>
      </c>
      <c r="G6" s="20">
        <f t="shared" si="3"/>
        <v>0</v>
      </c>
      <c r="H6" s="20" t="str">
        <f t="shared" si="3"/>
        <v>山梨県　大月市</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24.93</v>
      </c>
      <c r="Q6" s="21">
        <f t="shared" si="3"/>
        <v>2266</v>
      </c>
      <c r="R6" s="21">
        <f t="shared" si="3"/>
        <v>22629</v>
      </c>
      <c r="S6" s="21">
        <f t="shared" si="3"/>
        <v>280.25</v>
      </c>
      <c r="T6" s="21">
        <f t="shared" si="3"/>
        <v>80.75</v>
      </c>
      <c r="U6" s="21">
        <f t="shared" si="3"/>
        <v>5594</v>
      </c>
      <c r="V6" s="21">
        <f t="shared" si="3"/>
        <v>8.6300000000000008</v>
      </c>
      <c r="W6" s="21">
        <f t="shared" si="3"/>
        <v>648.20000000000005</v>
      </c>
      <c r="X6" s="22">
        <f>IF(X7="",NA(),X7)</f>
        <v>82.09</v>
      </c>
      <c r="Y6" s="22">
        <f t="shared" ref="Y6:AG6" si="4">IF(Y7="",NA(),Y7)</f>
        <v>85.92</v>
      </c>
      <c r="Z6" s="22">
        <f t="shared" si="4"/>
        <v>87.74</v>
      </c>
      <c r="AA6" s="22">
        <f t="shared" si="4"/>
        <v>81.91</v>
      </c>
      <c r="AB6" s="22">
        <f t="shared" si="4"/>
        <v>86.18</v>
      </c>
      <c r="AC6" s="22">
        <f t="shared" si="4"/>
        <v>73.959999999999994</v>
      </c>
      <c r="AD6" s="22">
        <f t="shared" si="4"/>
        <v>75.010000000000005</v>
      </c>
      <c r="AE6" s="22">
        <f t="shared" si="4"/>
        <v>72.760000000000005</v>
      </c>
      <c r="AF6" s="22">
        <f t="shared" si="4"/>
        <v>82.57</v>
      </c>
      <c r="AG6" s="22">
        <f t="shared" si="4"/>
        <v>81.17</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1099.26</v>
      </c>
      <c r="BF6" s="22">
        <f t="shared" ref="BF6:BN6" si="7">IF(BF7="",NA(),BF7)</f>
        <v>979.39</v>
      </c>
      <c r="BG6" s="22">
        <f t="shared" si="7"/>
        <v>880.93</v>
      </c>
      <c r="BH6" s="22">
        <f t="shared" si="7"/>
        <v>829.59</v>
      </c>
      <c r="BI6" s="22">
        <f t="shared" si="7"/>
        <v>1117.22</v>
      </c>
      <c r="BJ6" s="22">
        <f t="shared" si="7"/>
        <v>1295.06</v>
      </c>
      <c r="BK6" s="22">
        <f t="shared" si="7"/>
        <v>1168.7</v>
      </c>
      <c r="BL6" s="22">
        <f t="shared" si="7"/>
        <v>1245.46</v>
      </c>
      <c r="BM6" s="22">
        <f t="shared" si="7"/>
        <v>834.1</v>
      </c>
      <c r="BN6" s="22">
        <f t="shared" si="7"/>
        <v>853.42</v>
      </c>
      <c r="BO6" s="21" t="str">
        <f>IF(BO7="","",IF(BO7="-","【-】","【"&amp;SUBSTITUTE(TEXT(BO7,"#,##0.00"),"-","△")&amp;"】"))</f>
        <v>【940.88】</v>
      </c>
      <c r="BP6" s="22">
        <f>IF(BP7="",NA(),BP7)</f>
        <v>48.39</v>
      </c>
      <c r="BQ6" s="22">
        <f t="shared" ref="BQ6:BY6" si="8">IF(BQ7="",NA(),BQ7)</f>
        <v>52.42</v>
      </c>
      <c r="BR6" s="22">
        <f t="shared" si="8"/>
        <v>54.34</v>
      </c>
      <c r="BS6" s="22">
        <f t="shared" si="8"/>
        <v>50.26</v>
      </c>
      <c r="BT6" s="22">
        <f t="shared" si="8"/>
        <v>53.62</v>
      </c>
      <c r="BU6" s="22">
        <f t="shared" si="8"/>
        <v>53.29</v>
      </c>
      <c r="BV6" s="22">
        <f t="shared" si="8"/>
        <v>53.59</v>
      </c>
      <c r="BW6" s="22">
        <f t="shared" si="8"/>
        <v>51.08</v>
      </c>
      <c r="BX6" s="22">
        <f t="shared" si="8"/>
        <v>64.44</v>
      </c>
      <c r="BY6" s="22">
        <f t="shared" si="8"/>
        <v>60.53</v>
      </c>
      <c r="BZ6" s="21" t="str">
        <f>IF(BZ7="","",IF(BZ7="-","【-】","【"&amp;SUBSTITUTE(TEXT(BZ7,"#,##0.00"),"-","△")&amp;"】"))</f>
        <v>【54.59】</v>
      </c>
      <c r="CA6" s="22">
        <f>IF(CA7="",NA(),CA7)</f>
        <v>186.08</v>
      </c>
      <c r="CB6" s="22">
        <f t="shared" ref="CB6:CJ6" si="9">IF(CB7="",NA(),CB7)</f>
        <v>188.37</v>
      </c>
      <c r="CC6" s="22">
        <f t="shared" si="9"/>
        <v>201</v>
      </c>
      <c r="CD6" s="22">
        <f t="shared" si="9"/>
        <v>220.51</v>
      </c>
      <c r="CE6" s="22">
        <f t="shared" si="9"/>
        <v>211.28</v>
      </c>
      <c r="CF6" s="22">
        <f t="shared" si="9"/>
        <v>259.02</v>
      </c>
      <c r="CG6" s="22">
        <f t="shared" si="9"/>
        <v>259.79000000000002</v>
      </c>
      <c r="CH6" s="22">
        <f t="shared" si="9"/>
        <v>262.13</v>
      </c>
      <c r="CI6" s="22">
        <f t="shared" si="9"/>
        <v>197.14</v>
      </c>
      <c r="CJ6" s="22">
        <f t="shared" si="9"/>
        <v>210.72</v>
      </c>
      <c r="CK6" s="21" t="str">
        <f>IF(CK7="","",IF(CK7="-","【-】","【"&amp;SUBSTITUTE(TEXT(CK7,"#,##0.00"),"-","△")&amp;"】"))</f>
        <v>【301.20】</v>
      </c>
      <c r="CL6" s="22">
        <f>IF(CL7="",NA(),CL7)</f>
        <v>62.94</v>
      </c>
      <c r="CM6" s="22">
        <f t="shared" ref="CM6:CU6" si="10">IF(CM7="",NA(),CM7)</f>
        <v>64.36</v>
      </c>
      <c r="CN6" s="22">
        <f t="shared" si="10"/>
        <v>62.93</v>
      </c>
      <c r="CO6" s="22">
        <f t="shared" si="10"/>
        <v>60.85</v>
      </c>
      <c r="CP6" s="22">
        <f t="shared" si="10"/>
        <v>59.3</v>
      </c>
      <c r="CQ6" s="22">
        <f t="shared" si="10"/>
        <v>56.65</v>
      </c>
      <c r="CR6" s="22">
        <f t="shared" si="10"/>
        <v>56.41</v>
      </c>
      <c r="CS6" s="22">
        <f t="shared" si="10"/>
        <v>54.9</v>
      </c>
      <c r="CT6" s="22">
        <f t="shared" si="10"/>
        <v>55.7</v>
      </c>
      <c r="CU6" s="22">
        <f t="shared" si="10"/>
        <v>54.87</v>
      </c>
      <c r="CV6" s="21" t="str">
        <f>IF(CV7="","",IF(CV7="-","【-】","【"&amp;SUBSTITUTE(TEXT(CV7,"#,##0.00"),"-","△")&amp;"】"))</f>
        <v>【56.42】</v>
      </c>
      <c r="CW6" s="22">
        <f>IF(CW7="",NA(),CW7)</f>
        <v>73.209999999999994</v>
      </c>
      <c r="CX6" s="22">
        <f t="shared" ref="CX6:DF6" si="11">IF(CX7="",NA(),CX7)</f>
        <v>69.38</v>
      </c>
      <c r="CY6" s="22">
        <f t="shared" si="11"/>
        <v>67.09</v>
      </c>
      <c r="CZ6" s="22">
        <f t="shared" si="11"/>
        <v>70.58</v>
      </c>
      <c r="DA6" s="22">
        <f t="shared" si="11"/>
        <v>69.489999999999995</v>
      </c>
      <c r="DB6" s="22">
        <f t="shared" si="11"/>
        <v>76.13</v>
      </c>
      <c r="DC6" s="22">
        <f t="shared" si="11"/>
        <v>75.12</v>
      </c>
      <c r="DD6" s="22">
        <f t="shared" si="11"/>
        <v>74.27</v>
      </c>
      <c r="DE6" s="22">
        <f t="shared" si="11"/>
        <v>71.81</v>
      </c>
      <c r="DF6" s="22">
        <f t="shared" si="11"/>
        <v>71.819999999999993</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2">
        <f t="shared" si="14"/>
        <v>0.43</v>
      </c>
      <c r="EI6" s="22">
        <f t="shared" si="14"/>
        <v>0.96</v>
      </c>
      <c r="EJ6" s="22">
        <f t="shared" si="14"/>
        <v>0.65</v>
      </c>
      <c r="EK6" s="22">
        <f t="shared" si="14"/>
        <v>0.52</v>
      </c>
      <c r="EL6" s="22">
        <f t="shared" si="14"/>
        <v>1.48</v>
      </c>
      <c r="EM6" s="22">
        <f t="shared" si="14"/>
        <v>0.45</v>
      </c>
      <c r="EN6" s="21" t="str">
        <f>IF(EN7="","",IF(EN7="-","【-】","【"&amp;SUBSTITUTE(TEXT(EN7,"#,##0.00"),"-","△")&amp;"】"))</f>
        <v>【0.58】</v>
      </c>
    </row>
    <row r="7" spans="1:144" s="23" customFormat="1" x14ac:dyDescent="0.15">
      <c r="A7" s="15"/>
      <c r="B7" s="24">
        <v>2021</v>
      </c>
      <c r="C7" s="24">
        <v>192066</v>
      </c>
      <c r="D7" s="24">
        <v>47</v>
      </c>
      <c r="E7" s="24">
        <v>1</v>
      </c>
      <c r="F7" s="24">
        <v>0</v>
      </c>
      <c r="G7" s="24">
        <v>0</v>
      </c>
      <c r="H7" s="24" t="s">
        <v>96</v>
      </c>
      <c r="I7" s="24" t="s">
        <v>97</v>
      </c>
      <c r="J7" s="24" t="s">
        <v>98</v>
      </c>
      <c r="K7" s="24" t="s">
        <v>99</v>
      </c>
      <c r="L7" s="24" t="s">
        <v>100</v>
      </c>
      <c r="M7" s="24" t="s">
        <v>101</v>
      </c>
      <c r="N7" s="25" t="s">
        <v>102</v>
      </c>
      <c r="O7" s="25" t="s">
        <v>103</v>
      </c>
      <c r="P7" s="25">
        <v>24.93</v>
      </c>
      <c r="Q7" s="25">
        <v>2266</v>
      </c>
      <c r="R7" s="25">
        <v>22629</v>
      </c>
      <c r="S7" s="25">
        <v>280.25</v>
      </c>
      <c r="T7" s="25">
        <v>80.75</v>
      </c>
      <c r="U7" s="25">
        <v>5594</v>
      </c>
      <c r="V7" s="25">
        <v>8.6300000000000008</v>
      </c>
      <c r="W7" s="25">
        <v>648.20000000000005</v>
      </c>
      <c r="X7" s="25">
        <v>82.09</v>
      </c>
      <c r="Y7" s="25">
        <v>85.92</v>
      </c>
      <c r="Z7" s="25">
        <v>87.74</v>
      </c>
      <c r="AA7" s="25">
        <v>81.91</v>
      </c>
      <c r="AB7" s="25">
        <v>86.18</v>
      </c>
      <c r="AC7" s="25">
        <v>73.959999999999994</v>
      </c>
      <c r="AD7" s="25">
        <v>75.010000000000005</v>
      </c>
      <c r="AE7" s="25">
        <v>72.760000000000005</v>
      </c>
      <c r="AF7" s="25">
        <v>82.57</v>
      </c>
      <c r="AG7" s="25">
        <v>81.17</v>
      </c>
      <c r="AH7" s="25">
        <v>73.42</v>
      </c>
      <c r="AI7" s="25"/>
      <c r="AJ7" s="25"/>
      <c r="AK7" s="25"/>
      <c r="AL7" s="25"/>
      <c r="AM7" s="25"/>
      <c r="AN7" s="25"/>
      <c r="AO7" s="25"/>
      <c r="AP7" s="25"/>
      <c r="AQ7" s="25"/>
      <c r="AR7" s="25"/>
      <c r="AS7" s="25"/>
      <c r="AT7" s="25"/>
      <c r="AU7" s="25"/>
      <c r="AV7" s="25"/>
      <c r="AW7" s="25"/>
      <c r="AX7" s="25"/>
      <c r="AY7" s="25"/>
      <c r="AZ7" s="25"/>
      <c r="BA7" s="25"/>
      <c r="BB7" s="25"/>
      <c r="BC7" s="25"/>
      <c r="BD7" s="25"/>
      <c r="BE7" s="25">
        <v>1099.26</v>
      </c>
      <c r="BF7" s="25">
        <v>979.39</v>
      </c>
      <c r="BG7" s="25">
        <v>880.93</v>
      </c>
      <c r="BH7" s="25">
        <v>829.59</v>
      </c>
      <c r="BI7" s="25">
        <v>1117.22</v>
      </c>
      <c r="BJ7" s="25">
        <v>1295.06</v>
      </c>
      <c r="BK7" s="25">
        <v>1168.7</v>
      </c>
      <c r="BL7" s="25">
        <v>1245.46</v>
      </c>
      <c r="BM7" s="25">
        <v>834.1</v>
      </c>
      <c r="BN7" s="25">
        <v>853.42</v>
      </c>
      <c r="BO7" s="25">
        <v>940.88</v>
      </c>
      <c r="BP7" s="25">
        <v>48.39</v>
      </c>
      <c r="BQ7" s="25">
        <v>52.42</v>
      </c>
      <c r="BR7" s="25">
        <v>54.34</v>
      </c>
      <c r="BS7" s="25">
        <v>50.26</v>
      </c>
      <c r="BT7" s="25">
        <v>53.62</v>
      </c>
      <c r="BU7" s="25">
        <v>53.29</v>
      </c>
      <c r="BV7" s="25">
        <v>53.59</v>
      </c>
      <c r="BW7" s="25">
        <v>51.08</v>
      </c>
      <c r="BX7" s="25">
        <v>64.44</v>
      </c>
      <c r="BY7" s="25">
        <v>60.53</v>
      </c>
      <c r="BZ7" s="25">
        <v>54.59</v>
      </c>
      <c r="CA7" s="25">
        <v>186.08</v>
      </c>
      <c r="CB7" s="25">
        <v>188.37</v>
      </c>
      <c r="CC7" s="25">
        <v>201</v>
      </c>
      <c r="CD7" s="25">
        <v>220.51</v>
      </c>
      <c r="CE7" s="25">
        <v>211.28</v>
      </c>
      <c r="CF7" s="25">
        <v>259.02</v>
      </c>
      <c r="CG7" s="25">
        <v>259.79000000000002</v>
      </c>
      <c r="CH7" s="25">
        <v>262.13</v>
      </c>
      <c r="CI7" s="25">
        <v>197.14</v>
      </c>
      <c r="CJ7" s="25">
        <v>210.72</v>
      </c>
      <c r="CK7" s="25">
        <v>301.2</v>
      </c>
      <c r="CL7" s="25">
        <v>62.94</v>
      </c>
      <c r="CM7" s="25">
        <v>64.36</v>
      </c>
      <c r="CN7" s="25">
        <v>62.93</v>
      </c>
      <c r="CO7" s="25">
        <v>60.85</v>
      </c>
      <c r="CP7" s="25">
        <v>59.3</v>
      </c>
      <c r="CQ7" s="25">
        <v>56.65</v>
      </c>
      <c r="CR7" s="25">
        <v>56.41</v>
      </c>
      <c r="CS7" s="25">
        <v>54.9</v>
      </c>
      <c r="CT7" s="25">
        <v>55.7</v>
      </c>
      <c r="CU7" s="25">
        <v>54.87</v>
      </c>
      <c r="CV7" s="25">
        <v>56.42</v>
      </c>
      <c r="CW7" s="25">
        <v>73.209999999999994</v>
      </c>
      <c r="CX7" s="25">
        <v>69.38</v>
      </c>
      <c r="CY7" s="25">
        <v>67.09</v>
      </c>
      <c r="CZ7" s="25">
        <v>70.58</v>
      </c>
      <c r="DA7" s="25">
        <v>69.489999999999995</v>
      </c>
      <c r="DB7" s="25">
        <v>76.13</v>
      </c>
      <c r="DC7" s="25">
        <v>75.12</v>
      </c>
      <c r="DD7" s="25">
        <v>74.27</v>
      </c>
      <c r="DE7" s="25">
        <v>71.81</v>
      </c>
      <c r="DF7" s="25">
        <v>71.819999999999993</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0.43</v>
      </c>
      <c r="EI7" s="25">
        <v>0.96</v>
      </c>
      <c r="EJ7" s="25">
        <v>0.65</v>
      </c>
      <c r="EK7" s="25">
        <v>0.52</v>
      </c>
      <c r="EL7" s="25">
        <v>1.48</v>
      </c>
      <c r="EM7" s="25">
        <v>0.45</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112</v>
      </c>
      <c r="D13" t="s">
        <v>113</v>
      </c>
      <c r="E13" t="s">
        <v>114</v>
      </c>
      <c r="F13" t="s">
        <v>115</v>
      </c>
      <c r="G13" t="s">
        <v>116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 晃司</cp:lastModifiedBy>
  <dcterms:created xsi:type="dcterms:W3CDTF">2022-12-01T01:09:53Z</dcterms:created>
  <dcterms:modified xsi:type="dcterms:W3CDTF">2023-01-16T06:56:05Z</dcterms:modified>
  <cp:category/>
</cp:coreProperties>
</file>