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004103\Desktop\R3下水道事業経営比較分析表\"/>
    </mc:Choice>
  </mc:AlternateContent>
  <xr:revisionPtr revIDLastSave="0" documentId="13_ncr:1_{DA366469-809F-40F8-B778-B50755E76EA8}" xr6:coauthVersionLast="47" xr6:coauthVersionMax="47" xr10:uidLastSave="{00000000-0000-0000-0000-000000000000}"/>
  <workbookProtection workbookAlgorithmName="SHA-512" workbookHashValue="Fg2QQMKHbcsk7cgnu+c0ncyDyLCeBt+mE/qM4BRflatMRC/y/q1mYgVm6XjPQ7beLvpDNDdbXqN65GpvmT3eUA==" workbookSaltValue="X+sty/Y9a5bquNZ0fRhQF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D10" i="4"/>
  <c r="W10" i="4"/>
  <c r="BB8" i="4"/>
  <c r="AT8" i="4"/>
  <c r="AD8" i="4"/>
  <c r="W8" i="4"/>
  <c r="B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<sst xmlns="http://schemas.openxmlformats.org/spreadsheetml/2006/main" count="236" uniqueCount="116">
  <si>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</si>
  <si>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</si>
  <si>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</si>
  <si>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</si>
  <si>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</si>
  <si>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</si>
  <si>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</si>
  <si>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</si>
  <si>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</si>
  <si>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</si>
  <si>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</si>
  <si>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</si>
  <si>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</si>
  <si>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</si>
  <si>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</si>
  <si>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</si>
  <si>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</si>
  <si>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</si>
  <si>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</si>
  <si>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</si>
  <si>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</si>
  <si>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</si>
  <si>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</si>
  <si>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</si>
  <si>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</si>
  <si>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</si>
  <si>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</si>
  <si>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</si>
  <si>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</si>
  <si>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</si>
  <si>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</si>
  <si>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</si>
  <si>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</si>
  <si>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</si>
  <si>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</si>
  <si>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</si>
  <si>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</si>
  <si>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</si>
  <si>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</si>
  <si>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</si>
  <si>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</si>
  <si>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</si>
  <si>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</si>
  <si>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</si>
  <si>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</si>
  <si>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</si>
  <si>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</si>
  <si>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</si>
  <si>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</si>
  <si>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</si>
  <si>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</si>
  <si>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</si>
  <si>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</si>
  <si>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</si>
  <si>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</si>
  <si>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</si>
  <si>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</si>
  <si>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</si>
  <si>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</si>
  <si>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</si>
  <si>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</si>
  <si>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</si>
  <si>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</si>
  <si>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</si>
  <si>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</si>
  <si>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</si>
  <si>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</si>
  <si>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</si>
  <si>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</si>
  <si>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</si>
  <si>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</si>
  <si>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</si>
  <si>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</si>
  <si>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</si>
  <si>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</si>
  <si>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</si>
  <si>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</si>
  <si>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</si>
  <si>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</si>
  <si>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</si>
  <si>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</si>
  <si>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</si>
  <si>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</si>
  <si>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</si>
  <si>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</si>
  <si>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</si>
  <si>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</si>
  <si>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</si>
  <si>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</si>
  <si>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</si>
  <si>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</si>
  <si>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</si>
  <si>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</si>
  <si>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</si>
  <si>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</si>
  <si>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</si>
  <si>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</si>
  <si>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</si>
  <si>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</si>
  <si>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</si>
  <si>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</si>
  <si>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</si>
  <si>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</si>
  <si>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</si>
  <si>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</si>
  <si>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</si>
  <si>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</si>
  <si>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</si>
  <si>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</si>
  <si>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</si>
  <si>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</si>
  <si>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</si>
  <si>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</si>
  <si>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①有形固定資産減価償却率は、累計団体平均値よりやや高い水準で推移しており、令和11年から耐用年数に達する資産あるため今後、更なる老朽化を見込んでいる。
　平成30年ストックマネジメント計画により修繕等の優先順位、長寿命化、更新等を計画し、令和6年より更新する計画となってことから、敷設との費用のバランスと標準化を図っていく。</t>
    <rPh sb="49" eb="50">
      <t>タッ</t>
    </rPh>
    <rPh sb="58" eb="60">
      <t>コンゴ</t>
    </rPh>
    <rPh sb="61" eb="62">
      <t>サラ</t>
    </rPh>
    <rPh sb="68" eb="70">
      <t>ミコ</t>
    </rPh>
    <rPh sb="77" eb="79">
      <t>ヘイセイ</t>
    </rPh>
    <rPh sb="81" eb="82">
      <t>ネン</t>
    </rPh>
    <rPh sb="92" eb="94">
      <t>ケイカク</t>
    </rPh>
    <rPh sb="119" eb="121">
      <t>レイワ</t>
    </rPh>
    <rPh sb="122" eb="123">
      <t>ネン</t>
    </rPh>
    <rPh sb="129" eb="131">
      <t>ケイカク</t>
    </rPh>
    <rPh sb="140" eb="142">
      <t>フセツ</t>
    </rPh>
    <phoneticPr fontId="4"/>
  </si>
  <si>
    <t>①経常収支比率がわずかではあるが100％を上回ったが、依然として一般会計からの繰入金に依存している状況である。
平成30年10月の料金改定により⑤経費回収率が増加し、⑥汚水処理原価が減少したが、費用の増加（流域負担金）公費負担の見直しにより前年度に比べ悪化している。
　経営戦略に基づく3年毎の使用料の見直しにより本年度料金改定を行う予定だったが、コロナ禍により1年見送った。
④企業債残高対事業規模比率について、平均値を大きく上回っているのは、比率の分母である一般会計負担額が決算統計時に誤った数値を入力していることによるもの。
　</t>
    <rPh sb="97" eb="99">
      <t>ヒヨウ</t>
    </rPh>
    <rPh sb="100" eb="102">
      <t>ゾウカ</t>
    </rPh>
    <rPh sb="103" eb="108">
      <t>リュウイキフタンキン</t>
    </rPh>
    <rPh sb="109" eb="111">
      <t>コウヒ</t>
    </rPh>
    <rPh sb="111" eb="113">
      <t>フタン</t>
    </rPh>
    <rPh sb="114" eb="116">
      <t>ミナオ</t>
    </rPh>
    <rPh sb="120" eb="123">
      <t>ゼンネンド</t>
    </rPh>
    <rPh sb="124" eb="125">
      <t>クラ</t>
    </rPh>
    <rPh sb="126" eb="128">
      <t>アッカ</t>
    </rPh>
    <rPh sb="135" eb="139">
      <t>ケイエイセンリャク</t>
    </rPh>
    <rPh sb="140" eb="141">
      <t>モト</t>
    </rPh>
    <rPh sb="144" eb="146">
      <t>ネンゴト</t>
    </rPh>
    <rPh sb="147" eb="150">
      <t>シヨウリョウ</t>
    </rPh>
    <rPh sb="151" eb="153">
      <t>ミナオ</t>
    </rPh>
    <rPh sb="157" eb="160">
      <t>ホンネンド</t>
    </rPh>
    <rPh sb="160" eb="164">
      <t>リョウキンカイテイ</t>
    </rPh>
    <rPh sb="165" eb="166">
      <t>オコナ</t>
    </rPh>
    <rPh sb="167" eb="169">
      <t>ヨテイ</t>
    </rPh>
    <rPh sb="177" eb="178">
      <t>カ</t>
    </rPh>
    <rPh sb="182" eb="185">
      <t>ネンミオク</t>
    </rPh>
    <phoneticPr fontId="4"/>
  </si>
  <si>
    <t>　更なる「下水道事業の効率化・健全化」の取り組みが必要な状態である。
　経営計画・戦略に基づいて使用料改定及び使用料の適正化を図る。
　元々事業規模が小さく、高齢化、人口減少が進んでいることから水洗化率の向上にによる経営基盤の強化も難しく事業継続のため抜本的な対策が必要でる。
　令和4年4月から㎥あたり14円の料金改定を行うが、継続した経営改善を図る必要がある。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53" eb="54">
      <t>オヨ</t>
    </rPh>
    <rPh sb="63" eb="64">
      <t>ハカ</t>
    </rPh>
    <rPh sb="165" eb="167">
      <t>ケイゾク</t>
    </rPh>
    <rPh sb="174" eb="175">
      <t>ハカ</t>
    </rPh>
    <rPh sb="176" eb="178">
      <t>ヒツヨウ</t>
    </rPh>
    <rPh sb="201" eb="203">
      <t>チョウキ</t>
    </rPh>
    <rPh sb="203" eb="205">
      <t>ヨソク</t>
    </rPh>
    <rPh sb="206" eb="207">
      <t>フ</t>
    </rPh>
    <rPh sb="210" eb="212">
      <t>カイチク</t>
    </rPh>
    <rPh sb="212" eb="214">
      <t>ヒヨウ</t>
    </rPh>
    <rPh sb="215" eb="218">
      <t>ヒョウジュンカ</t>
    </rPh>
    <rPh sb="219" eb="221">
      <t>ケイカク</t>
    </rPh>
    <rPh sb="228" eb="229">
      <t>テキ</t>
    </rPh>
    <rPh sb="230" eb="232">
      <t>ジギョウ</t>
    </rPh>
    <rPh sb="233" eb="236">
      <t>コウリツカ</t>
    </rPh>
    <rPh sb="237" eb="2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</si>
</sst>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81-48C0-A2FB-3867D479E1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381-48C0-A2FB-3867D479E1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51-4DD8-8D08-902FB998B8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351-4DD8-8D08-902FB998B8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70.08</c:v>
                </c:pt>
                <c:pt idx="1">
                  <c:v>71.06</c:v>
                </c:pt>
                <c:pt idx="2">
                  <c:v>72.08</c:v>
                </c:pt>
                <c:pt idx="3">
                  <c:v>72.17</c:v>
                </c:pt>
                <c:pt idx="4">
                  <c:v>73.78</c:v>
                </c:pt>
              </c:numCache>
            </c:numRef>
          </c:val>
          <c:extLst>
            <c:ext xmlns:c16="http://schemas.microsoft.com/office/drawing/2014/chart" uri="{C3380CC4-5D6E-409C-BE32-E72D297353CC}">
              <c16:uniqueId val="{00000000-4C5B-444D-B82C-4BF4441AEC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C5B-444D-B82C-4BF4441AEC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94.58</c:v>
                </c:pt>
                <c:pt idx="1">
                  <c:v>97.31</c:v>
                </c:pt>
                <c:pt idx="2">
                  <c:v>91.94</c:v>
                </c:pt>
                <c:pt idx="3">
                  <c:v>85.66</c:v>
                </c:pt>
                <c:pt idx="4">
                  <c:v>100.35</c:v>
                </c:pt>
              </c:numCache>
            </c:numRef>
          </c:val>
          <c:extLst>
            <c:ext xmlns:c16="http://schemas.microsoft.com/office/drawing/2014/chart" uri="{C3380CC4-5D6E-409C-BE32-E72D297353CC}">
              <c16:uniqueId val="{00000000-8EC1-4393-9949-3798418ACA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8EC1-4393-9949-3798418ACA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30.97</c:v>
                </c:pt>
                <c:pt idx="1">
                  <c:v>32.54</c:v>
                </c:pt>
                <c:pt idx="2">
                  <c:v>34.19</c:v>
                </c:pt>
                <c:pt idx="3">
                  <c:v>36.880000000000003</c:v>
                </c:pt>
                <c:pt idx="4">
                  <c:v>39.799999999999997</c:v>
                </c:pt>
              </c:numCache>
            </c:numRef>
          </c:val>
          <c:extLst>
            <c:ext xmlns:c16="http://schemas.microsoft.com/office/drawing/2014/chart" uri="{C3380CC4-5D6E-409C-BE32-E72D297353CC}">
              <c16:uniqueId val="{00000000-9B44-466C-978C-B8B8E6BAEB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9B44-466C-978C-B8B8E6BAEB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1B-484B-9B2F-FED90279D5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661B-484B-9B2F-FED90279D5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30.85</c:v>
                </c:pt>
                <c:pt idx="1">
                  <c:v>55.42</c:v>
                </c:pt>
                <c:pt idx="2">
                  <c:v>81.42</c:v>
                </c:pt>
                <c:pt idx="3">
                  <c:v>125.64</c:v>
                </c:pt>
                <c:pt idx="4">
                  <c:v>42.09</c:v>
                </c:pt>
              </c:numCache>
            </c:numRef>
          </c:val>
          <c:extLst>
            <c:ext xmlns:c16="http://schemas.microsoft.com/office/drawing/2014/chart" uri="{C3380CC4-5D6E-409C-BE32-E72D297353CC}">
              <c16:uniqueId val="{00000000-F412-4894-A344-CB876AF440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F412-4894-A344-CB876AF440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formatCode="#,##0.00;&quot;△&quot;#,##0.00">
                  <c:v>0</c:v>
                </c:pt>
                <c:pt idx="1">
                  <c:v>3</c:v>
                </c:pt>
                <c:pt idx="2">
                  <c:v>2.57</c:v>
                </c:pt>
                <c:pt idx="3">
                  <c:v>2.1</c:v>
                </c:pt>
                <c:pt idx="4">
                  <c:v>5.82</c:v>
                </c:pt>
              </c:numCache>
            </c:numRef>
          </c:val>
          <c:extLst>
            <c:ext xmlns:c16="http://schemas.microsoft.com/office/drawing/2014/chart" uri="{C3380CC4-5D6E-409C-BE32-E72D297353CC}">
              <c16:uniqueId val="{00000000-E4A4-4A2A-A51E-A6DC38C968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E4A4-4A2A-A51E-A6DC38C968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1703.47</c:v>
                </c:pt>
                <c:pt idx="1">
                  <c:v>1696.21</c:v>
                </c:pt>
                <c:pt idx="2">
                  <c:v>1554.6</c:v>
                </c:pt>
                <c:pt idx="3">
                  <c:v>5355.29</c:v>
                </c:pt>
                <c:pt idx="4">
                  <c:v>4913.54</c:v>
                </c:pt>
              </c:numCache>
            </c:numRef>
          </c:val>
          <c:extLst>
            <c:ext xmlns:c16="http://schemas.microsoft.com/office/drawing/2014/chart" uri="{C3380CC4-5D6E-409C-BE32-E72D297353CC}">
              <c16:uniqueId val="{00000000-3774-4D9E-967B-3781CA2C5E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774-4D9E-967B-3781CA2C5E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73.63</c:v>
                </c:pt>
                <c:pt idx="1">
                  <c:v>44.34</c:v>
                </c:pt>
                <c:pt idx="2">
                  <c:v>68.17</c:v>
                </c:pt>
                <c:pt idx="3">
                  <c:v>74.91</c:v>
                </c:pt>
                <c:pt idx="4">
                  <c:v>50.44</c:v>
                </c:pt>
              </c:numCache>
            </c:numRef>
          </c:val>
          <c:extLst>
            <c:ext xmlns:c16="http://schemas.microsoft.com/office/drawing/2014/chart" uri="{C3380CC4-5D6E-409C-BE32-E72D297353CC}">
              <c16:uniqueId val="{00000000-C6FD-47FA-9849-3092E20189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6FD-47FA-9849-3092E20189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182.71</c:v>
                </c:pt>
                <c:pt idx="1">
                  <c:v>309.64</c:v>
                </c:pt>
                <c:pt idx="2">
                  <c:v>213.59</c:v>
                </c:pt>
                <c:pt idx="3">
                  <c:v>177.36</c:v>
                </c:pt>
                <c:pt idx="4">
                  <c:v>265.18</c:v>
                </c:pt>
              </c:numCache>
            </c:numRef>
          </c:val>
          <c:extLst>
            <c:ext xmlns:c16="http://schemas.microsoft.com/office/drawing/2014/chart" uri="{C3380CC4-5D6E-409C-BE32-E72D297353CC}">
              <c16:uniqueId val="{00000000-2273-4711-A91B-11B8F1C634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273-4711-A91B-11B8F1C634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山梨県　山梨市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33842</v>
      </c>
      <c r="AM8" s="55"/>
      <c r="AN8" s="55"/>
      <c r="AO8" s="55"/>
      <c r="AP8" s="55"/>
      <c r="AQ8" s="55"/>
      <c r="AR8" s="55"/>
      <c r="AS8" s="55"/>
      <c r="AT8" s="54">
        <f>データ!T6</f>
        <v>289.8</v>
      </c>
      <c r="AU8" s="54"/>
      <c r="AV8" s="54"/>
      <c r="AW8" s="54"/>
      <c r="AX8" s="54"/>
      <c r="AY8" s="54"/>
      <c r="AZ8" s="54"/>
      <c r="BA8" s="54"/>
      <c r="BB8" s="54">
        <f>データ!U6</f>
        <v>116.78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53.49</v>
      </c>
      <c r="J10" s="54"/>
      <c r="K10" s="54"/>
      <c r="L10" s="54"/>
      <c r="M10" s="54"/>
      <c r="N10" s="54"/>
      <c r="O10" s="54"/>
      <c r="P10" s="54">
        <f>データ!P6</f>
        <v>4.57</v>
      </c>
      <c r="Q10" s="54"/>
      <c r="R10" s="54"/>
      <c r="S10" s="54"/>
      <c r="T10" s="54"/>
      <c r="U10" s="54"/>
      <c r="V10" s="54"/>
      <c r="W10" s="54">
        <f>データ!Q6</f>
        <v>97.79</v>
      </c>
      <c r="X10" s="54"/>
      <c r="Y10" s="54"/>
      <c r="Z10" s="54"/>
      <c r="AA10" s="54"/>
      <c r="AB10" s="54"/>
      <c r="AC10" s="54"/>
      <c r="AD10" s="55">
        <f>データ!R6</f>
        <v>2541</v>
      </c>
      <c r="AE10" s="55"/>
      <c r="AF10" s="55"/>
      <c r="AG10" s="55"/>
      <c r="AH10" s="55"/>
      <c r="AI10" s="55"/>
      <c r="AJ10" s="55"/>
      <c r="AK10" s="2"/>
      <c r="AL10" s="55">
        <f>データ!V6</f>
        <v>1541</v>
      </c>
      <c r="AM10" s="55"/>
      <c r="AN10" s="55"/>
      <c r="AO10" s="55"/>
      <c r="AP10" s="55"/>
      <c r="AQ10" s="55"/>
      <c r="AR10" s="55"/>
      <c r="AS10" s="55"/>
      <c r="AT10" s="54">
        <f>データ!W6</f>
        <v>1.21</v>
      </c>
      <c r="AU10" s="54"/>
      <c r="AV10" s="54"/>
      <c r="AW10" s="54"/>
      <c r="AX10" s="54"/>
      <c r="AY10" s="54"/>
      <c r="AZ10" s="54"/>
      <c r="BA10" s="54"/>
      <c r="BB10" s="54">
        <f>データ!X6</f>
        <v>1273.55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xisW4GOj7++jCUbgv1DNW/3rsgV4wQdoR2AlwQAyfZaya2N9iERfKEhUj6/C/Wh5GOhQjuglRQY8OpkTsa7pQ==" saltValue="2QZd6PA651D8Rrm/Uuld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192058</v>
      </c>
      <c r="D6" s="19">
        <f t="shared" si="3"/>
        <v>46</v>
      </c>
      <c r="E6" s="19">
        <f t="shared" si="3"/>
        <v>17</v>
      </c>
      <c r="F6" s="19">
        <f t="shared" si="3"/>
        <v>4</v>
      </c>
      <c r="G6" s="19">
        <f t="shared" si="3"/>
        <v>0</v>
      </c>
      <c r="H6" s="19" t="str">
        <f t="shared" si="3"/>
        <v>山梨県　山梨市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53.49</v>
      </c>
      <c r="P6" s="20">
        <f t="shared" si="3"/>
        <v>4.57</v>
      </c>
      <c r="Q6" s="20">
        <f t="shared" si="3"/>
        <v>97.79</v>
      </c>
      <c r="R6" s="20">
        <f t="shared" si="3"/>
        <v>2541</v>
      </c>
      <c r="S6" s="20">
        <f t="shared" si="3"/>
        <v>33842</v>
      </c>
      <c r="T6" s="20">
        <f t="shared" si="3"/>
        <v>289.8</v>
      </c>
      <c r="U6" s="20">
        <f t="shared" si="3"/>
        <v>116.78</v>
      </c>
      <c r="V6" s="20">
        <f t="shared" si="3"/>
        <v>1541</v>
      </c>
      <c r="W6" s="20">
        <f t="shared" si="3"/>
        <v>1.21</v>
      </c>
      <c r="X6" s="20">
        <f t="shared" si="3"/>
        <v>1273.55</v>
      </c>
      <c r="Y6" s="21">
        <f>IF(Y7="",NA(),Y7)</f>
        <v>94.58</v>
      </c>
      <c r="Z6" s="21">
        <f t="shared" ref="Z6:AH6" si="4">IF(Z7="",NA(),Z7)</f>
        <v>97.31</v>
      </c>
      <c r="AA6" s="21">
        <f t="shared" si="4"/>
        <v>91.94</v>
      </c>
      <c r="AB6" s="21">
        <f t="shared" si="4"/>
        <v>85.66</v>
      </c>
      <c r="AC6" s="21">
        <f t="shared" si="4"/>
        <v>100.35</v>
      </c>
      <c r="AD6" s="21">
        <f t="shared" si="4"/>
        <v>102.13</v>
      </c>
      <c r="AE6" s="21">
        <f t="shared" si="4"/>
        <v>101.72</v>
      </c>
      <c r="AF6" s="21">
        <f t="shared" si="4"/>
        <v>102.73</v>
      </c>
      <c r="AG6" s="21">
        <f t="shared" si="4"/>
        <v>105.78</v>
      </c>
      <c r="AH6" s="21">
        <f t="shared" si="4"/>
        <v>106.09</v>
      </c>
      <c r="AI6" s="20" t="str">
        <f>IF(AI7="","",IF(AI7="-","【-】","【"&amp;SUBSTITUTE(TEXT(AI7,"#,##0.00"),"-","△")&amp;"】"))</f>
        <v>【105.35】</v>
      </c>
      <c r="AJ6" s="21">
        <f>IF(AJ7="",NA(),AJ7)</f>
        <v>30.85</v>
      </c>
      <c r="AK6" s="21">
        <f t="shared" ref="AK6:AS6" si="5">IF(AK7="",NA(),AK7)</f>
        <v>55.42</v>
      </c>
      <c r="AL6" s="21">
        <f t="shared" si="5"/>
        <v>81.42</v>
      </c>
      <c r="AM6" s="21">
        <f t="shared" si="5"/>
        <v>125.64</v>
      </c>
      <c r="AN6" s="21">
        <f t="shared" si="5"/>
        <v>42.09</v>
      </c>
      <c r="AO6" s="21">
        <f t="shared" si="5"/>
        <v>109.51</v>
      </c>
      <c r="AP6" s="21">
        <f t="shared" si="5"/>
        <v>112.88</v>
      </c>
      <c r="AQ6" s="21">
        <f t="shared" si="5"/>
        <v>94.97</v>
      </c>
      <c r="AR6" s="21">
        <f t="shared" si="5"/>
        <v>63.96</v>
      </c>
      <c r="AS6" s="21">
        <f t="shared" si="5"/>
        <v>69.42</v>
      </c>
      <c r="AT6" s="20" t="str">
        <f>IF(AT7="","",IF(AT7="-","【-】","【"&amp;SUBSTITUTE(TEXT(AT7,"#,##0.00"),"-","△")&amp;"】"))</f>
        <v>【63.89】</v>
      </c>
      <c r="AU6" s="20">
        <f>IF(AU7="",NA(),AU7)</f>
        <v>0</v>
      </c>
      <c r="AV6" s="21">
        <f t="shared" ref="AV6:BD6" si="6">IF(AV7="",NA(),AV7)</f>
        <v>3</v>
      </c>
      <c r="AW6" s="21">
        <f t="shared" si="6"/>
        <v>2.57</v>
      </c>
      <c r="AX6" s="21">
        <f t="shared" si="6"/>
        <v>2.1</v>
      </c>
      <c r="AY6" s="21">
        <f t="shared" si="6"/>
        <v>5.82</v>
      </c>
      <c r="AZ6" s="21">
        <f t="shared" si="6"/>
        <v>47.44</v>
      </c>
      <c r="BA6" s="21">
        <f t="shared" si="6"/>
        <v>49.18</v>
      </c>
      <c r="BB6" s="21">
        <f t="shared" si="6"/>
        <v>47.72</v>
      </c>
      <c r="BC6" s="21">
        <f t="shared" si="6"/>
        <v>44.24</v>
      </c>
      <c r="BD6" s="21">
        <f t="shared" si="6"/>
        <v>43.07</v>
      </c>
      <c r="BE6" s="20" t="str">
        <f>IF(BE7="","",IF(BE7="-","【-】","【"&amp;SUBSTITUTE(TEXT(BE7,"#,##0.00"),"-","△")&amp;"】"))</f>
        <v>【44.07】</v>
      </c>
      <c r="BF6" s="21">
        <f>IF(BF7="",NA(),BF7)</f>
        <v>1703.47</v>
      </c>
      <c r="BG6" s="21">
        <f t="shared" ref="BG6:BO6" si="7">IF(BG7="",NA(),BG7)</f>
        <v>1696.21</v>
      </c>
      <c r="BH6" s="21">
        <f t="shared" si="7"/>
        <v>1554.6</v>
      </c>
      <c r="BI6" s="21">
        <f t="shared" si="7"/>
        <v>5355.29</v>
      </c>
      <c r="BJ6" s="21">
        <f t="shared" si="7"/>
        <v>4913.54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73.63</v>
      </c>
      <c r="BR6" s="21">
        <f t="shared" ref="BR6:BZ6" si="8">IF(BR7="",NA(),BR7)</f>
        <v>44.34</v>
      </c>
      <c r="BS6" s="21">
        <f t="shared" si="8"/>
        <v>68.17</v>
      </c>
      <c r="BT6" s="21">
        <f t="shared" si="8"/>
        <v>74.91</v>
      </c>
      <c r="BU6" s="21">
        <f t="shared" si="8"/>
        <v>50.44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182.71</v>
      </c>
      <c r="CC6" s="21">
        <f t="shared" ref="CC6:CK6" si="9">IF(CC7="",NA(),CC7)</f>
        <v>309.64</v>
      </c>
      <c r="CD6" s="21">
        <f t="shared" si="9"/>
        <v>213.59</v>
      </c>
      <c r="CE6" s="21">
        <f t="shared" si="9"/>
        <v>177.36</v>
      </c>
      <c r="CF6" s="21">
        <f t="shared" si="9"/>
        <v>265.18</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70.08</v>
      </c>
      <c r="CY6" s="21">
        <f t="shared" ref="CY6:DG6" si="11">IF(CY7="",NA(),CY7)</f>
        <v>71.06</v>
      </c>
      <c r="CZ6" s="21">
        <f t="shared" si="11"/>
        <v>72.08</v>
      </c>
      <c r="DA6" s="21">
        <f t="shared" si="11"/>
        <v>72.17</v>
      </c>
      <c r="DB6" s="21">
        <f t="shared" si="11"/>
        <v>73.78</v>
      </c>
      <c r="DC6" s="21">
        <f t="shared" si="11"/>
        <v>83.06</v>
      </c>
      <c r="DD6" s="21">
        <f t="shared" si="11"/>
        <v>83.32</v>
      </c>
      <c r="DE6" s="21">
        <f t="shared" si="11"/>
        <v>83.75</v>
      </c>
      <c r="DF6" s="21">
        <f t="shared" si="11"/>
        <v>84.19</v>
      </c>
      <c r="DG6" s="21">
        <f t="shared" si="11"/>
        <v>84.34</v>
      </c>
      <c r="DH6" s="20" t="str">
        <f>IF(DH7="","",IF(DH7="-","【-】","【"&amp;SUBSTITUTE(TEXT(DH7,"#,##0.00"),"-","△")&amp;"】"))</f>
        <v>【85.24】</v>
      </c>
      <c r="DI6" s="21">
        <f>IF(DI7="",NA(),DI7)</f>
        <v>30.97</v>
      </c>
      <c r="DJ6" s="21">
        <f t="shared" ref="DJ6:DR6" si="12">IF(DJ7="",NA(),DJ7)</f>
        <v>32.54</v>
      </c>
      <c r="DK6" s="21">
        <f t="shared" si="12"/>
        <v>34.19</v>
      </c>
      <c r="DL6" s="21">
        <f t="shared" si="12"/>
        <v>36.880000000000003</v>
      </c>
      <c r="DM6" s="21">
        <f t="shared" si="12"/>
        <v>39.799999999999997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192058</v>
      </c>
      <c r="D7" s="23">
        <v>46</v>
      </c>
      <c r="E7" s="23">
        <v>17</v>
      </c>
      <c r="F7" s="23">
        <v>4</v>
      </c>
      <c r="G7" s="23">
        <v>0</v>
      </c>
      <c r="H7" s="23" t="s">
        <v>96</v>
      </c>
      <c r="I7" s="23" t="s">
        <v>97</v>
      </c>
      <c r="J7" s="23" t="s">
        <v>98</v>
      </c>
      <c r="K7" s="23" t="s">
        <v>99</v>
      </c>
      <c r="L7" s="23" t="s">
        <v>100</v>
      </c>
      <c r="M7" s="23" t="s">
        <v>101</v>
      </c>
      <c r="N7" s="24" t="s">
        <v>102</v>
      </c>
      <c r="O7" s="24">
        <v>53.49</v>
      </c>
      <c r="P7" s="24">
        <v>4.57</v>
      </c>
      <c r="Q7" s="24">
        <v>97.79</v>
      </c>
      <c r="R7" s="24">
        <v>2541</v>
      </c>
      <c r="S7" s="24">
        <v>33842</v>
      </c>
      <c r="T7" s="24">
        <v>289.8</v>
      </c>
      <c r="U7" s="24">
        <v>116.78</v>
      </c>
      <c r="V7" s="24">
        <v>1541</v>
      </c>
      <c r="W7" s="24">
        <v>1.21</v>
      </c>
      <c r="X7" s="24">
        <v>1273.55</v>
      </c>
      <c r="Y7" s="24">
        <v>94.58</v>
      </c>
      <c r="Z7" s="24">
        <v>97.31</v>
      </c>
      <c r="AA7" s="24">
        <v>91.94</v>
      </c>
      <c r="AB7" s="24">
        <v>85.66</v>
      </c>
      <c r="AC7" s="24">
        <v>100.35</v>
      </c>
      <c r="AD7" s="24">
        <v>102.13</v>
      </c>
      <c r="AE7" s="24">
        <v>101.72</v>
      </c>
      <c r="AF7" s="24">
        <v>102.73</v>
      </c>
      <c r="AG7" s="24">
        <v>105.78</v>
      </c>
      <c r="AH7" s="24">
        <v>106.09</v>
      </c>
      <c r="AI7" s="24">
        <v>105.35</v>
      </c>
      <c r="AJ7" s="24">
        <v>30.85</v>
      </c>
      <c r="AK7" s="24">
        <v>55.42</v>
      </c>
      <c r="AL7" s="24">
        <v>81.42</v>
      </c>
      <c r="AM7" s="24">
        <v>125.64</v>
      </c>
      <c r="AN7" s="24">
        <v>42.09</v>
      </c>
      <c r="AO7" s="24">
        <v>109.51</v>
      </c>
      <c r="AP7" s="24">
        <v>112.88</v>
      </c>
      <c r="AQ7" s="24">
        <v>94.97</v>
      </c>
      <c r="AR7" s="24">
        <v>63.96</v>
      </c>
      <c r="AS7" s="24">
        <v>69.42</v>
      </c>
      <c r="AT7" s="24">
        <v>63.89</v>
      </c>
      <c r="AU7" s="24">
        <v>0</v>
      </c>
      <c r="AV7" s="24">
        <v>3</v>
      </c>
      <c r="AW7" s="24">
        <v>2.57</v>
      </c>
      <c r="AX7" s="24">
        <v>2.1</v>
      </c>
      <c r="AY7" s="24">
        <v>5.82</v>
      </c>
      <c r="AZ7" s="24">
        <v>47.44</v>
      </c>
      <c r="BA7" s="24">
        <v>49.18</v>
      </c>
      <c r="BB7" s="24">
        <v>47.72</v>
      </c>
      <c r="BC7" s="24">
        <v>44.24</v>
      </c>
      <c r="BD7" s="24">
        <v>43.07</v>
      </c>
      <c r="BE7" s="24">
        <v>44.07</v>
      </c>
      <c r="BF7" s="24">
        <v>1703.47</v>
      </c>
      <c r="BG7" s="24">
        <v>1696.21</v>
      </c>
      <c r="BH7" s="24">
        <v>1554.6</v>
      </c>
      <c r="BI7" s="24">
        <v>5355.29</v>
      </c>
      <c r="BJ7" s="24">
        <v>4913.54</v>
      </c>
      <c r="BK7" s="24">
        <v>1243.71</v>
      </c>
      <c r="BL7" s="24">
        <v>1194.1500000000001</v>
      </c>
      <c r="BM7" s="24">
        <v>1206.79</v>
      </c>
      <c r="BN7" s="24">
        <v>1258.43</v>
      </c>
      <c r="BO7" s="24">
        <v>1163.75</v>
      </c>
      <c r="BP7" s="24">
        <v>1201.79</v>
      </c>
      <c r="BQ7" s="24">
        <v>73.63</v>
      </c>
      <c r="BR7" s="24">
        <v>44.34</v>
      </c>
      <c r="BS7" s="24">
        <v>68.17</v>
      </c>
      <c r="BT7" s="24">
        <v>74.91</v>
      </c>
      <c r="BU7" s="24">
        <v>50.44</v>
      </c>
      <c r="BV7" s="24">
        <v>74.3</v>
      </c>
      <c r="BW7" s="24">
        <v>72.260000000000005</v>
      </c>
      <c r="BX7" s="24">
        <v>71.84</v>
      </c>
      <c r="BY7" s="24">
        <v>73.36</v>
      </c>
      <c r="BZ7" s="24">
        <v>72.599999999999994</v>
      </c>
      <c r="CA7" s="24">
        <v>75.31</v>
      </c>
      <c r="CB7" s="24">
        <v>182.71</v>
      </c>
      <c r="CC7" s="24">
        <v>309.64</v>
      </c>
      <c r="CD7" s="24">
        <v>213.59</v>
      </c>
      <c r="CE7" s="24">
        <v>177.36</v>
      </c>
      <c r="CF7" s="24">
        <v>265.18</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70.08</v>
      </c>
      <c r="CY7" s="24">
        <v>71.06</v>
      </c>
      <c r="CZ7" s="24">
        <v>72.08</v>
      </c>
      <c r="DA7" s="24">
        <v>72.17</v>
      </c>
      <c r="DB7" s="24">
        <v>73.78</v>
      </c>
      <c r="DC7" s="24">
        <v>83.06</v>
      </c>
      <c r="DD7" s="24">
        <v>83.32</v>
      </c>
      <c r="DE7" s="24">
        <v>83.75</v>
      </c>
      <c r="DF7" s="24">
        <v>84.19</v>
      </c>
      <c r="DG7" s="24">
        <v>84.34</v>
      </c>
      <c r="DH7" s="24">
        <v>85.24</v>
      </c>
      <c r="DI7" s="24">
        <v>30.97</v>
      </c>
      <c r="DJ7" s="24">
        <v>32.54</v>
      </c>
      <c r="DK7" s="24">
        <v>34.19</v>
      </c>
      <c r="DL7" s="24">
        <v>36.880000000000003</v>
      </c>
      <c r="DM7" s="24">
        <v>39.799999999999997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直人</cp:lastModifiedBy>
  <dcterms:created xsi:type="dcterms:W3CDTF">2023-01-12T23:38:51Z</dcterms:created>
  <dcterms:modified xsi:type="dcterms:W3CDTF">2023-02-01T00:39:29Z</dcterms:modified>
  <cp:category/>
</cp:coreProperties>
</file>