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s565\Desktop\"/>
    </mc:Choice>
  </mc:AlternateContent>
  <workbookProtection workbookAlgorithmName="SHA-512" workbookHashValue="ClE4Hlu50HYI+v7a12sw/2ojr+6r2bIiKjZaxJYNroL2rjL3Z71G0Fo+7wd0IcIrDNRAJpZStBImFHyDGOgw2g==" workbookSaltValue="K38OxRhnUSghxBbqxo7Ajg==" workbookSpinCount="100000" lockStructure="1"/>
  <bookViews>
    <workbookView xWindow="0" yWindow="0" windowWidth="23040" windowHeight="837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<sst xmlns="http://schemas.openxmlformats.org/spreadsheetml/2006/main" count="294" uniqueCount="114">
  <si>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</si>
  <si>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</si>
  <si>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</si>
  <si>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</si>
  <si>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</si>
  <si>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</si>
  <si>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</si>
  <si>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</si>
  <si>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</si>
  <si>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</si>
  <si>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</si>
  <si>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</si>
  <si>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</si>
  <si>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</si>
  <si>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</si>
  <si>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</si>
  <si>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</si>
  <si>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</si>
  <si>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</si>
  <si>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</si>
  <si>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</si>
  <si>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</si>
  <si>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</si>
  <si>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</si>
  <si>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</si>
  <si>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</si>
  <si>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</si>
  <si>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</si>
  <si>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</si>
  <si>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</si>
  <si>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</si>
  <si>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</si>
  <si>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</si>
  <si>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</si>
  <si>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</si>
  <si>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</si>
  <si>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</si>
  <si>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</si>
  <si>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</si>
  <si>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</si>
  <si>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</si>
  <si>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</si>
  <si>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</si>
  <si>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</si>
  <si>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</si>
  <si>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</si>
  <si>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</si>
  <si>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</si>
  <si>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</si>
  <si>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</si>
  <si>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</si>
  <si>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</si>
  <si>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</si>
  <si>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</si>
  <si>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</si>
  <si>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</si>
  <si>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</si>
  <si>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</si>
  <si>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</si>
  <si>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</si>
  <si>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</si>
  <si>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</si>
  <si>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</si>
  <si>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</si>
  <si>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</si>
  <si>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</si>
  <si>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</si>
  <si>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</si>
  <si>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</si>
  <si>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</si>
  <si>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</si>
  <si>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</si>
  <si>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</si>
  <si>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</si>
  <si>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</si>
  <si>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</si>
  <si>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</si>
  <si>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</si>
  <si>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</si>
  <si>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</si>
  <si>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</si>
  <si>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</si>
  <si>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</si>
  <si>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</si>
  <si>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</si>
  <si>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</si>
  <si>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</si>
  <si>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</si>
  <si>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</si>
  <si>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</si>
  <si>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</si>
  <si>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</si>
  <si>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</si>
  <si>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</si>
  <si>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法適用</t>
  </si>
  <si>
    <t>水道事業</t>
  </si>
  <si>
    <t>簡易水道事業</t>
  </si>
  <si>
    <t>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</si>
  <si>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</si>
  <si>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</si>
  <si>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</si>
  <si>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</si>
  <si>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</si>
  <si>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</si>
  <si>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</si>
  <si>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</si>
  <si>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</si>
  <si>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</si>
  <si>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</si>
  <si>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</si>
  <si>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</si>
  <si>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簡易水道事業は、市内11事業における計32箇所の水源地や配水池をはじめ、管路やポンプなどの施設について管理運営し、安全で安心な水道水の供給に努めているが、人口減少や漏水等による有収率の低迷などにより給水収益が減少傾向にあるなど経営状況は厳しさを増している。このような状況の中、令和2年度より公営企業会計に移行したことで経営の可視化を図ることが出来たため、効率的な事業運営を推進するとともに更なる経費節減に努めていく。
　加えて、持続可能な経営基盤の強化を目的に、更なる経営の効率化を図るほか、施設の強靭化や有収率向上のため老朽化した管路等を計画的に更新するなど、令和2年度に策定した令和3年度から10年間を計画期間とする「都留市水道事業ビジョン(2021)」及び「第11次都留市水道施設整備基本計画」に基づいて事業を実施してきたところである。これらの計画では、安全でおいしい水を供給する水道、災害に強く安定した水を供給する水道、健全な経営で未来へつなぐ水道を目指す将来像とし、具体的には、今後10年間で法定耐用年数の40年を経過する管路延長よりも長い距離の管路を布設替えすることによって、有収率を向上させ、健全な経営を行っていく。
</t>
    <phoneticPr fontId="4"/>
  </si>
  <si>
    <t xml:space="preserve">①  有形固定資産減価償却率は、有形固定資産の償却対象資産の減価償却がどの程度進んでいるかを表すもので、一般的に数値が高いほど法定耐用年数に近い資産が多いことを示している。令和3年度簡易水道事業は、8.14％と前年度に比べ、3.98ポイント増加している。これは全国平均値と比較し低い数字であり、今後も動向を注視していく。
② 管路経年化率は、法定耐用年数を超えた管路延長の割合を表す指標で管路の老朽化度合を示している。令和3年度の簡易水道事業は、41.26％と前年度と比べ3.71ポイント減少しているものの、全国平均値と比較すると3.9倍高い状況である。法定耐用年数を経過した管路を多く保有していることから、管路の更新等を「水道施設整備基本計画」に基づき効率的に行っていく。
③ 管路更新率は、当該年度に更新した管路延長の割合を表す指標で、管路の更新ペースや状況を把握できる。令和3年度の簡易水道事業は、0.23％と前年度に比べ0.05ポイント増加している。今後も料金改定で確保した財源により、管路の更新等を「水道施設整備基本計画」に基づき、耐震化も含めつつ効率的に行っていく。
</t>
    <phoneticPr fontId="4"/>
  </si>
  <si>
    <r>
      <t xml:space="preserve"> 本市簡易水道事業は、令和2年度より公営企業会計に移行し、法適用となってから2回目の決算を迎えた。
①  経常収支比率については、全国平均値よりは高い118.91%であり、その主な経常収益は給水収益である。
②累積欠損金比率については、0％であり、欠損金はない。しかしながら、施設の老朽化が進行しているため、更新費用が掛かることによって、今後数値が下降していくことが懸念される。
③流動比率については、当該指標が139.21％と100%を超えており、1年以内に支払うべき債務に対して支払うことができる現金等を保有している状況である。
④企業債残高対給水収益比率は、</t>
    </r>
    <r>
      <rPr>
        <sz val="8"/>
        <color theme="1"/>
        <rFont val="ＭＳ ゴシック"/>
        <family val="3"/>
        <charset val="128"/>
      </rPr>
      <t>本市は712.83％と平均値を下回っていることから、企業債の借入額が、年度単位で償還元金を下回るよう抑制できており、経年比較でも改善されている状況である。
⑤料金回収率は、</t>
    </r>
    <r>
      <rPr>
        <sz val="8"/>
        <color theme="1"/>
        <rFont val="ＭＳ ゴシック"/>
        <family val="3"/>
        <charset val="128"/>
      </rPr>
      <t>令和3年度簡易水道事業の当該指標は、98.11%と前年度に比べ、0.75ポイント減少しているものの、全国平均は上回っている状況であり、概ね妥当な料金水準であると評価できる。
⑥給水原価は、</t>
    </r>
    <r>
      <rPr>
        <sz val="8"/>
        <color theme="1"/>
        <rFont val="ＭＳ ゴシック"/>
        <family val="3"/>
        <charset val="128"/>
      </rPr>
      <t>令和3年度簡易水道事業の当該指標は、123.75円と前年度に比べ、0.42円減少している。
これは物価高騰等による電気代等が上昇したことにより、動力費が増加したためである。今後は老朽管の布設替え及び漏水修繕等を実施し、有収率を向上させるとともに、電気代等の経費節減に努めていく。
⑦施設利用率は、</t>
    </r>
    <r>
      <rPr>
        <sz val="8"/>
        <color theme="1"/>
        <rFont val="ＭＳ ゴシック"/>
        <family val="3"/>
        <charset val="128"/>
      </rPr>
      <t>令和3年度簡易水道事業は47.45%であり類似団体との比較では低い。今後、人口減少が進んでいく中で、施設規模の縮小等を検討することが必要し、適正化を図っていく必要がある。
⑧有収率は、</t>
    </r>
    <r>
      <rPr>
        <sz val="8"/>
        <color theme="1"/>
        <rFont val="ＭＳ ゴシック"/>
        <family val="3"/>
        <charset val="128"/>
      </rPr>
      <t xml:space="preserve">令和3年度簡易水道事業は61.18%と前年度に比べ、3.21ポイント減少している。これは年間配水量が、前年度に比べ、154,413㎥増加していることが要因である。今後は漏水探査をより力をいれていき、年間配水量を減らすことで有収率の上昇に努める。また、令和4年度においても国道に埋設されている老朽管の布設替工事を随時施工していく予定であり、有収率向上を目指していく。
</t>
    </r>
    <rPh sb="145" eb="147">
      <t>シンコウ</t>
    </rPh>
    <rPh sb="159" eb="160">
      <t>カ</t>
    </rPh>
    <rPh sb="511" eb="515">
      <t>ブッカコウトウ</t>
    </rPh>
    <rPh sb="515" eb="516">
      <t>トウ</t>
    </rPh>
    <rPh sb="519" eb="521">
      <t>デンキ</t>
    </rPh>
    <rPh sb="521" eb="522">
      <t>ダイ</t>
    </rPh>
    <rPh sb="522" eb="523">
      <t>トウ</t>
    </rPh>
    <rPh sb="524" eb="525">
      <t>ウエ</t>
    </rPh>
    <rPh sb="525" eb="526">
      <t>ノボル</t>
    </rPh>
    <rPh sb="551" eb="554">
      <t>ロウキュウカン</t>
    </rPh>
    <rPh sb="555" eb="557">
      <t>フセツ</t>
    </rPh>
    <rPh sb="557" eb="558">
      <t>カ</t>
    </rPh>
    <rPh sb="563" eb="565">
      <t>シュウゼン</t>
    </rPh>
    <rPh sb="565" eb="566">
      <t>トウ</t>
    </rPh>
    <rPh sb="567" eb="569">
      <t>ジッシ</t>
    </rPh>
    <rPh sb="590" eb="592">
      <t>ケイヒ</t>
    </rPh>
    <rPh sb="592" eb="594">
      <t>セツゲン</t>
    </rPh>
    <rPh sb="595" eb="596">
      <t>ツト</t>
    </rPh>
    <rPh sb="644" eb="646">
      <t>コンゴ</t>
    </rPh>
    <rPh sb="652" eb="653">
      <t>スス</t>
    </rPh>
    <rPh sb="657" eb="658">
      <t>ナカ</t>
    </rPh>
    <rPh sb="680" eb="683">
      <t>テキセイカ</t>
    </rPh>
    <rPh sb="684" eb="685">
      <t>ハカ</t>
    </rPh>
    <rPh sb="689" eb="691">
      <t>ヒツヨウ</t>
    </rPh>
    <rPh sb="777" eb="779">
      <t>ヨウイン</t>
    </rPh>
    <rPh sb="854" eb="856">
      <t>コウジ</t>
    </rPh>
    <rPh sb="859" eb="861">
      <t>セコウ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</si>
</sst>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0.18</c:v>
                </c:pt>
                <c:pt idx="4">
                  <c:v>0.23</c:v>
                </c:pt>
              </c:numCache>
            </c:numRef>
          </c:val>
          <c:extLst>
            <c:ext xmlns:c16="http://schemas.microsoft.com/office/drawing/2014/chart" uri="{C3380CC4-5D6E-409C-BE32-E72D297353CC}">
              <c16:uniqueId val="{00000000-15F6-474C-9B58-4D6CD647A37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0.19</c:v>
                </c:pt>
                <c:pt idx="4">
                  <c:v>0.4</c:v>
                </c:pt>
              </c:numCache>
            </c:numRef>
          </c:val>
          <c:smooth val="0"/>
          <c:extLst>
            <c:ext xmlns:c16="http://schemas.microsoft.com/office/drawing/2014/chart" uri="{C3380CC4-5D6E-409C-BE32-E72D297353CC}">
              <c16:uniqueId val="{00000001-15F6-474C-9B58-4D6CD647A37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44.74</c:v>
                </c:pt>
                <c:pt idx="4">
                  <c:v>47.45</c:v>
                </c:pt>
              </c:numCache>
            </c:numRef>
          </c:val>
          <c:extLst>
            <c:ext xmlns:c16="http://schemas.microsoft.com/office/drawing/2014/chart" uri="{C3380CC4-5D6E-409C-BE32-E72D297353CC}">
              <c16:uniqueId val="{00000000-5C5E-4024-B95A-04571AEED83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50.47</c:v>
                </c:pt>
                <c:pt idx="4">
                  <c:v>55.94</c:v>
                </c:pt>
              </c:numCache>
            </c:numRef>
          </c:val>
          <c:smooth val="0"/>
          <c:extLst>
            <c:ext xmlns:c16="http://schemas.microsoft.com/office/drawing/2014/chart" uri="{C3380CC4-5D6E-409C-BE32-E72D297353CC}">
              <c16:uniqueId val="{00000001-5C5E-4024-B95A-04571AEED83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64.39</c:v>
                </c:pt>
                <c:pt idx="4">
                  <c:v>61.18</c:v>
                </c:pt>
              </c:numCache>
            </c:numRef>
          </c:val>
          <c:extLst>
            <c:ext xmlns:c16="http://schemas.microsoft.com/office/drawing/2014/chart" uri="{C3380CC4-5D6E-409C-BE32-E72D297353CC}">
              <c16:uniqueId val="{00000000-4601-44EB-9B95-EC729BBFCA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75.38</c:v>
                </c:pt>
                <c:pt idx="4">
                  <c:v>77.709999999999994</c:v>
                </c:pt>
              </c:numCache>
            </c:numRef>
          </c:val>
          <c:smooth val="0"/>
          <c:extLst>
            <c:ext xmlns:c16="http://schemas.microsoft.com/office/drawing/2014/chart" uri="{C3380CC4-5D6E-409C-BE32-E72D297353CC}">
              <c16:uniqueId val="{00000001-4601-44EB-9B95-EC729BBFCA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118.35</c:v>
                </c:pt>
                <c:pt idx="4">
                  <c:v>118.91</c:v>
                </c:pt>
              </c:numCache>
            </c:numRef>
          </c:val>
          <c:extLst>
            <c:ext xmlns:c16="http://schemas.microsoft.com/office/drawing/2014/chart" uri="{C3380CC4-5D6E-409C-BE32-E72D297353CC}">
              <c16:uniqueId val="{00000000-3387-40AF-9025-E9BCC2C13E1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98</c:v>
                </c:pt>
                <c:pt idx="4">
                  <c:v>115.45</c:v>
                </c:pt>
              </c:numCache>
            </c:numRef>
          </c:val>
          <c:smooth val="0"/>
          <c:extLst>
            <c:ext xmlns:c16="http://schemas.microsoft.com/office/drawing/2014/chart" uri="{C3380CC4-5D6E-409C-BE32-E72D297353CC}">
              <c16:uniqueId val="{00000001-3387-40AF-9025-E9BCC2C13E1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4.16</c:v>
                </c:pt>
                <c:pt idx="4">
                  <c:v>8.14</c:v>
                </c:pt>
              </c:numCache>
            </c:numRef>
          </c:val>
          <c:extLst>
            <c:ext xmlns:c16="http://schemas.microsoft.com/office/drawing/2014/chart" uri="{C3380CC4-5D6E-409C-BE32-E72D297353CC}">
              <c16:uniqueId val="{00000000-FFCF-49F9-B410-EAD6551795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12.02</c:v>
                </c:pt>
                <c:pt idx="4">
                  <c:v>15.31</c:v>
                </c:pt>
              </c:numCache>
            </c:numRef>
          </c:val>
          <c:smooth val="0"/>
          <c:extLst>
            <c:ext xmlns:c16="http://schemas.microsoft.com/office/drawing/2014/chart" uri="{C3380CC4-5D6E-409C-BE32-E72D297353CC}">
              <c16:uniqueId val="{00000001-FFCF-49F9-B410-EAD6551795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44.97</c:v>
                </c:pt>
                <c:pt idx="4">
                  <c:v>41.26</c:v>
                </c:pt>
              </c:numCache>
            </c:numRef>
          </c:val>
          <c:extLst>
            <c:ext xmlns:c16="http://schemas.microsoft.com/office/drawing/2014/chart" uri="{C3380CC4-5D6E-409C-BE32-E72D297353CC}">
              <c16:uniqueId val="{00000000-33F6-4431-B550-36A9FC2ECF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12.11</c:v>
                </c:pt>
                <c:pt idx="4">
                  <c:v>10.57</c:v>
                </c:pt>
              </c:numCache>
            </c:numRef>
          </c:val>
          <c:smooth val="0"/>
          <c:extLst>
            <c:ext xmlns:c16="http://schemas.microsoft.com/office/drawing/2014/chart" uri="{C3380CC4-5D6E-409C-BE32-E72D297353CC}">
              <c16:uniqueId val="{00000001-33F6-4431-B550-36A9FC2ECF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806-4666-B884-198B7AA31EC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17.54</c:v>
                </c:pt>
                <c:pt idx="4" formatCode="#,##0.00;&quot;△&quot;#,##0.00">
                  <c:v>0</c:v>
                </c:pt>
              </c:numCache>
            </c:numRef>
          </c:val>
          <c:smooth val="0"/>
          <c:extLst>
            <c:ext xmlns:c16="http://schemas.microsoft.com/office/drawing/2014/chart" uri="{C3380CC4-5D6E-409C-BE32-E72D297353CC}">
              <c16:uniqueId val="{00000001-1806-4666-B884-198B7AA31EC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127.17</c:v>
                </c:pt>
                <c:pt idx="4">
                  <c:v>139.21</c:v>
                </c:pt>
              </c:numCache>
            </c:numRef>
          </c:val>
          <c:extLst>
            <c:ext xmlns:c16="http://schemas.microsoft.com/office/drawing/2014/chart" uri="{C3380CC4-5D6E-409C-BE32-E72D297353CC}">
              <c16:uniqueId val="{00000000-2431-421D-951F-A2174613569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59.66</c:v>
                </c:pt>
                <c:pt idx="4">
                  <c:v>91.3</c:v>
                </c:pt>
              </c:numCache>
            </c:numRef>
          </c:val>
          <c:smooth val="0"/>
          <c:extLst>
            <c:ext xmlns:c16="http://schemas.microsoft.com/office/drawing/2014/chart" uri="{C3380CC4-5D6E-409C-BE32-E72D297353CC}">
              <c16:uniqueId val="{00000001-2431-421D-951F-A2174613569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724.19</c:v>
                </c:pt>
                <c:pt idx="4">
                  <c:v>712.83</c:v>
                </c:pt>
              </c:numCache>
            </c:numRef>
          </c:val>
          <c:extLst>
            <c:ext xmlns:c16="http://schemas.microsoft.com/office/drawing/2014/chart" uri="{C3380CC4-5D6E-409C-BE32-E72D297353CC}">
              <c16:uniqueId val="{00000000-214C-40DD-8570-1BC257618E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1388.87</c:v>
                </c:pt>
                <c:pt idx="4">
                  <c:v>1185.6600000000001</c:v>
                </c:pt>
              </c:numCache>
            </c:numRef>
          </c:val>
          <c:smooth val="0"/>
          <c:extLst>
            <c:ext xmlns:c16="http://schemas.microsoft.com/office/drawing/2014/chart" uri="{C3380CC4-5D6E-409C-BE32-E72D297353CC}">
              <c16:uniqueId val="{00000001-214C-40DD-8570-1BC257618E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98.86</c:v>
                </c:pt>
                <c:pt idx="4">
                  <c:v>98.11</c:v>
                </c:pt>
              </c:numCache>
            </c:numRef>
          </c:val>
          <c:extLst>
            <c:ext xmlns:c16="http://schemas.microsoft.com/office/drawing/2014/chart" uri="{C3380CC4-5D6E-409C-BE32-E72D297353CC}">
              <c16:uniqueId val="{00000000-206F-48E3-958C-3C4DD23837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70.2</c:v>
                </c:pt>
                <c:pt idx="4">
                  <c:v>74.27</c:v>
                </c:pt>
              </c:numCache>
            </c:numRef>
          </c:val>
          <c:smooth val="0"/>
          <c:extLst>
            <c:ext xmlns:c16="http://schemas.microsoft.com/office/drawing/2014/chart" uri="{C3380CC4-5D6E-409C-BE32-E72D297353CC}">
              <c16:uniqueId val="{00000001-206F-48E3-958C-3C4DD23837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124.17</c:v>
                </c:pt>
                <c:pt idx="4">
                  <c:v>123.75</c:v>
                </c:pt>
              </c:numCache>
            </c:numRef>
          </c:val>
          <c:extLst>
            <c:ext xmlns:c16="http://schemas.microsoft.com/office/drawing/2014/chart" uri="{C3380CC4-5D6E-409C-BE32-E72D297353CC}">
              <c16:uniqueId val="{00000000-1DF4-4B1C-B6F1-394F043F26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262.27</c:v>
                </c:pt>
                <c:pt idx="4">
                  <c:v>207.64</c:v>
                </c:pt>
              </c:numCache>
            </c:numRef>
          </c:val>
          <c:smooth val="0"/>
          <c:extLst>
            <c:ext xmlns:c16="http://schemas.microsoft.com/office/drawing/2014/chart" uri="{C3380CC4-5D6E-409C-BE32-E72D297353CC}">
              <c16:uniqueId val="{00000001-1DF4-4B1C-B6F1-394F043F26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70" zoomScale="110" zoomScaleNormal="110" workbookViewId="0">
      <selection activeCell="BI35" sqref="BI3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山梨県　都留市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簡易水道事業</v>
      </c>
      <c r="Q8" s="78"/>
      <c r="R8" s="78"/>
      <c r="S8" s="78"/>
      <c r="T8" s="78"/>
      <c r="U8" s="78"/>
      <c r="V8" s="78"/>
      <c r="W8" s="78" t="str">
        <f>データ!$L$6</f>
        <v>C1</v>
      </c>
      <c r="X8" s="78"/>
      <c r="Y8" s="78"/>
      <c r="Z8" s="78"/>
      <c r="AA8" s="78"/>
      <c r="AB8" s="78"/>
      <c r="AC8" s="78"/>
      <c r="AD8" s="78" t="str">
        <f>データ!$M$6</f>
        <v>非設置</v>
      </c>
      <c r="AE8" s="78"/>
      <c r="AF8" s="78"/>
      <c r="AG8" s="78"/>
      <c r="AH8" s="78"/>
      <c r="AI8" s="78"/>
      <c r="AJ8" s="78"/>
      <c r="AK8" s="2"/>
      <c r="AL8" s="69">
        <f>データ!$R$6</f>
        <v>29516</v>
      </c>
      <c r="AM8" s="69"/>
      <c r="AN8" s="69"/>
      <c r="AO8" s="69"/>
      <c r="AP8" s="69"/>
      <c r="AQ8" s="69"/>
      <c r="AR8" s="69"/>
      <c r="AS8" s="69"/>
      <c r="AT8" s="37">
        <f>データ!$S$6</f>
        <v>161.63</v>
      </c>
      <c r="AU8" s="38"/>
      <c r="AV8" s="38"/>
      <c r="AW8" s="38"/>
      <c r="AX8" s="38"/>
      <c r="AY8" s="38"/>
      <c r="AZ8" s="38"/>
      <c r="BA8" s="38"/>
      <c r="BB8" s="58">
        <f>データ!$T$6</f>
        <v>182.61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46.07</v>
      </c>
      <c r="J10" s="38"/>
      <c r="K10" s="38"/>
      <c r="L10" s="38"/>
      <c r="M10" s="38"/>
      <c r="N10" s="38"/>
      <c r="O10" s="68"/>
      <c r="P10" s="58">
        <f>データ!$P$6</f>
        <v>47.05</v>
      </c>
      <c r="Q10" s="58"/>
      <c r="R10" s="58"/>
      <c r="S10" s="58"/>
      <c r="T10" s="58"/>
      <c r="U10" s="58"/>
      <c r="V10" s="58"/>
      <c r="W10" s="69">
        <f>データ!$Q$6</f>
        <v>2260</v>
      </c>
      <c r="X10" s="69"/>
      <c r="Y10" s="69"/>
      <c r="Z10" s="69"/>
      <c r="AA10" s="69"/>
      <c r="AB10" s="69"/>
      <c r="AC10" s="69"/>
      <c r="AD10" s="2"/>
      <c r="AE10" s="2"/>
      <c r="AF10" s="2"/>
      <c r="AG10" s="2"/>
      <c r="AH10" s="2"/>
      <c r="AI10" s="2"/>
      <c r="AJ10" s="2"/>
      <c r="AK10" s="2"/>
      <c r="AL10" s="69">
        <f>データ!$U$6</f>
        <v>13679</v>
      </c>
      <c r="AM10" s="69"/>
      <c r="AN10" s="69"/>
      <c r="AO10" s="69"/>
      <c r="AP10" s="69"/>
      <c r="AQ10" s="69"/>
      <c r="AR10" s="69"/>
      <c r="AS10" s="69"/>
      <c r="AT10" s="37">
        <f>データ!$V$6</f>
        <v>12</v>
      </c>
      <c r="AU10" s="38"/>
      <c r="AV10" s="38"/>
      <c r="AW10" s="38"/>
      <c r="AX10" s="38"/>
      <c r="AY10" s="38"/>
      <c r="AZ10" s="38"/>
      <c r="BA10" s="38"/>
      <c r="BB10" s="58">
        <f>データ!$W$6</f>
        <v>1139.92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2"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2"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KvaflCcLsJAcM3hNmo1jhEt5D83BwhdqnI3V8ugZG7Bhsfk5UAUT/Ve4wwlUcfPWjtXqJxZ0cHUK2hq+LNdh0Q==" saltValue="Cy/goa53eOyAQGRN/vJGM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192040</v>
      </c>
      <c r="D6" s="20">
        <f t="shared" si="3"/>
        <v>46</v>
      </c>
      <c r="E6" s="20">
        <f t="shared" si="3"/>
        <v>1</v>
      </c>
      <c r="F6" s="20">
        <f t="shared" si="3"/>
        <v>0</v>
      </c>
      <c r="G6" s="20">
        <f t="shared" si="3"/>
        <v>5</v>
      </c>
      <c r="H6" s="20" t="str">
        <f t="shared" si="3"/>
        <v>山梨県　都留市</v>
      </c>
      <c r="I6" s="20" t="str">
        <f t="shared" si="3"/>
        <v>法適用</v>
      </c>
      <c r="J6" s="20" t="str">
        <f t="shared" si="3"/>
        <v>水道事業</v>
      </c>
      <c r="K6" s="20" t="str">
        <f t="shared" si="3"/>
        <v>簡易水道事業</v>
      </c>
      <c r="L6" s="20" t="str">
        <f t="shared" si="3"/>
        <v>C1</v>
      </c>
      <c r="M6" s="20" t="str">
        <f t="shared" si="3"/>
        <v>非設置</v>
      </c>
      <c r="N6" s="21" t="str">
        <f t="shared" si="3"/>
        <v>-</v>
      </c>
      <c r="O6" s="21">
        <f t="shared" si="3"/>
        <v>46.07</v>
      </c>
      <c r="P6" s="21">
        <f t="shared" si="3"/>
        <v>47.05</v>
      </c>
      <c r="Q6" s="21">
        <f t="shared" si="3"/>
        <v>2260</v>
      </c>
      <c r="R6" s="21">
        <f t="shared" si="3"/>
        <v>29516</v>
      </c>
      <c r="S6" s="21">
        <f t="shared" si="3"/>
        <v>161.63</v>
      </c>
      <c r="T6" s="21">
        <f t="shared" si="3"/>
        <v>182.61</v>
      </c>
      <c r="U6" s="21">
        <f t="shared" si="3"/>
        <v>13679</v>
      </c>
      <c r="V6" s="21">
        <f t="shared" si="3"/>
        <v>12</v>
      </c>
      <c r="W6" s="21">
        <f t="shared" si="3"/>
        <v>1139.92</v>
      </c>
      <c r="X6" s="22" t="str">
        <f>IF(X7="",NA(),X7)</f>
        <v>-</v>
      </c>
      <c r="Y6" s="22" t="str">
        <f t="shared" ref="Y6:AG6" si="4">IF(Y7="",NA(),Y7)</f>
        <v>-</v>
      </c>
      <c r="Z6" s="22" t="str">
        <f t="shared" si="4"/>
        <v>-</v>
      </c>
      <c r="AA6" s="22">
        <f t="shared" si="4"/>
        <v>118.35</v>
      </c>
      <c r="AB6" s="22">
        <f t="shared" si="4"/>
        <v>118.91</v>
      </c>
      <c r="AC6" s="22" t="str">
        <f t="shared" si="4"/>
        <v>-</v>
      </c>
      <c r="AD6" s="22" t="str">
        <f t="shared" si="4"/>
        <v>-</v>
      </c>
      <c r="AE6" s="22" t="str">
        <f t="shared" si="4"/>
        <v>-</v>
      </c>
      <c r="AF6" s="22">
        <f t="shared" si="4"/>
        <v>98</v>
      </c>
      <c r="AG6" s="22">
        <f t="shared" si="4"/>
        <v>115.45</v>
      </c>
      <c r="AH6" s="21" t="str">
        <f>IF(AH7="","",IF(AH7="-","【-】","【"&amp;SUBSTITUTE(TEXT(AH7,"#,##0.00"),"-","△")&amp;"】"))</f>
        <v>【105.46】</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17.54</v>
      </c>
      <c r="AR6" s="21">
        <f t="shared" si="5"/>
        <v>0</v>
      </c>
      <c r="AS6" s="21" t="str">
        <f>IF(AS7="","",IF(AS7="-","【-】","【"&amp;SUBSTITUTE(TEXT(AS7,"#,##0.00"),"-","△")&amp;"】"))</f>
        <v>【28.96】</v>
      </c>
      <c r="AT6" s="22" t="str">
        <f>IF(AT7="",NA(),AT7)</f>
        <v>-</v>
      </c>
      <c r="AU6" s="22" t="str">
        <f t="shared" ref="AU6:BC6" si="6">IF(AU7="",NA(),AU7)</f>
        <v>-</v>
      </c>
      <c r="AV6" s="22" t="str">
        <f t="shared" si="6"/>
        <v>-</v>
      </c>
      <c r="AW6" s="22">
        <f t="shared" si="6"/>
        <v>127.17</v>
      </c>
      <c r="AX6" s="22">
        <f t="shared" si="6"/>
        <v>139.21</v>
      </c>
      <c r="AY6" s="22" t="str">
        <f t="shared" si="6"/>
        <v>-</v>
      </c>
      <c r="AZ6" s="22" t="str">
        <f t="shared" si="6"/>
        <v>-</v>
      </c>
      <c r="BA6" s="22" t="str">
        <f t="shared" si="6"/>
        <v>-</v>
      </c>
      <c r="BB6" s="22">
        <f t="shared" si="6"/>
        <v>59.66</v>
      </c>
      <c r="BC6" s="22">
        <f t="shared" si="6"/>
        <v>91.3</v>
      </c>
      <c r="BD6" s="21" t="str">
        <f>IF(BD7="","",IF(BD7="-","【-】","【"&amp;SUBSTITUTE(TEXT(BD7,"#,##0.00"),"-","△")&amp;"】"))</f>
        <v>【185.62】</v>
      </c>
      <c r="BE6" s="22" t="str">
        <f>IF(BE7="",NA(),BE7)</f>
        <v>-</v>
      </c>
      <c r="BF6" s="22" t="str">
        <f t="shared" ref="BF6:BN6" si="7">IF(BF7="",NA(),BF7)</f>
        <v>-</v>
      </c>
      <c r="BG6" s="22" t="str">
        <f t="shared" si="7"/>
        <v>-</v>
      </c>
      <c r="BH6" s="22">
        <f t="shared" si="7"/>
        <v>724.19</v>
      </c>
      <c r="BI6" s="22">
        <f t="shared" si="7"/>
        <v>712.83</v>
      </c>
      <c r="BJ6" s="22" t="str">
        <f t="shared" si="7"/>
        <v>-</v>
      </c>
      <c r="BK6" s="22" t="str">
        <f t="shared" si="7"/>
        <v>-</v>
      </c>
      <c r="BL6" s="22" t="str">
        <f t="shared" si="7"/>
        <v>-</v>
      </c>
      <c r="BM6" s="22">
        <f t="shared" si="7"/>
        <v>1388.87</v>
      </c>
      <c r="BN6" s="22">
        <f t="shared" si="7"/>
        <v>1185.6600000000001</v>
      </c>
      <c r="BO6" s="21" t="str">
        <f>IF(BO7="","",IF(BO7="-","【-】","【"&amp;SUBSTITUTE(TEXT(BO7,"#,##0.00"),"-","△")&amp;"】"))</f>
        <v>【1,125.39】</v>
      </c>
      <c r="BP6" s="22" t="str">
        <f>IF(BP7="",NA(),BP7)</f>
        <v>-</v>
      </c>
      <c r="BQ6" s="22" t="str">
        <f t="shared" ref="BQ6:BY6" si="8">IF(BQ7="",NA(),BQ7)</f>
        <v>-</v>
      </c>
      <c r="BR6" s="22" t="str">
        <f t="shared" si="8"/>
        <v>-</v>
      </c>
      <c r="BS6" s="22">
        <f t="shared" si="8"/>
        <v>98.86</v>
      </c>
      <c r="BT6" s="22">
        <f t="shared" si="8"/>
        <v>98.11</v>
      </c>
      <c r="BU6" s="22" t="str">
        <f t="shared" si="8"/>
        <v>-</v>
      </c>
      <c r="BV6" s="22" t="str">
        <f t="shared" si="8"/>
        <v>-</v>
      </c>
      <c r="BW6" s="22" t="str">
        <f t="shared" si="8"/>
        <v>-</v>
      </c>
      <c r="BX6" s="22">
        <f t="shared" si="8"/>
        <v>70.2</v>
      </c>
      <c r="BY6" s="22">
        <f t="shared" si="8"/>
        <v>74.27</v>
      </c>
      <c r="BZ6" s="21" t="str">
        <f>IF(BZ7="","",IF(BZ7="-","【-】","【"&amp;SUBSTITUTE(TEXT(BZ7,"#,##0.00"),"-","△")&amp;"】"))</f>
        <v>【60.84】</v>
      </c>
      <c r="CA6" s="22" t="str">
        <f>IF(CA7="",NA(),CA7)</f>
        <v>-</v>
      </c>
      <c r="CB6" s="22" t="str">
        <f t="shared" ref="CB6:CJ6" si="9">IF(CB7="",NA(),CB7)</f>
        <v>-</v>
      </c>
      <c r="CC6" s="22" t="str">
        <f t="shared" si="9"/>
        <v>-</v>
      </c>
      <c r="CD6" s="22">
        <f t="shared" si="9"/>
        <v>124.17</v>
      </c>
      <c r="CE6" s="22">
        <f t="shared" si="9"/>
        <v>123.75</v>
      </c>
      <c r="CF6" s="22" t="str">
        <f t="shared" si="9"/>
        <v>-</v>
      </c>
      <c r="CG6" s="22" t="str">
        <f t="shared" si="9"/>
        <v>-</v>
      </c>
      <c r="CH6" s="22" t="str">
        <f t="shared" si="9"/>
        <v>-</v>
      </c>
      <c r="CI6" s="22">
        <f t="shared" si="9"/>
        <v>262.27</v>
      </c>
      <c r="CJ6" s="22">
        <f t="shared" si="9"/>
        <v>207.64</v>
      </c>
      <c r="CK6" s="21" t="str">
        <f>IF(CK7="","",IF(CK7="-","【-】","【"&amp;SUBSTITUTE(TEXT(CK7,"#,##0.00"),"-","△")&amp;"】"))</f>
        <v>【272.95】</v>
      </c>
      <c r="CL6" s="22" t="str">
        <f>IF(CL7="",NA(),CL7)</f>
        <v>-</v>
      </c>
      <c r="CM6" s="22" t="str">
        <f t="shared" ref="CM6:CU6" si="10">IF(CM7="",NA(),CM7)</f>
        <v>-</v>
      </c>
      <c r="CN6" s="22" t="str">
        <f t="shared" si="10"/>
        <v>-</v>
      </c>
      <c r="CO6" s="22">
        <f t="shared" si="10"/>
        <v>44.74</v>
      </c>
      <c r="CP6" s="22">
        <f t="shared" si="10"/>
        <v>47.45</v>
      </c>
      <c r="CQ6" s="22" t="str">
        <f t="shared" si="10"/>
        <v>-</v>
      </c>
      <c r="CR6" s="22" t="str">
        <f t="shared" si="10"/>
        <v>-</v>
      </c>
      <c r="CS6" s="22" t="str">
        <f t="shared" si="10"/>
        <v>-</v>
      </c>
      <c r="CT6" s="22">
        <f t="shared" si="10"/>
        <v>50.47</v>
      </c>
      <c r="CU6" s="22">
        <f t="shared" si="10"/>
        <v>55.94</v>
      </c>
      <c r="CV6" s="21" t="str">
        <f>IF(CV7="","",IF(CV7="-","【-】","【"&amp;SUBSTITUTE(TEXT(CV7,"#,##0.00"),"-","△")&amp;"】"))</f>
        <v>【51.15】</v>
      </c>
      <c r="CW6" s="22" t="str">
        <f>IF(CW7="",NA(),CW7)</f>
        <v>-</v>
      </c>
      <c r="CX6" s="22" t="str">
        <f t="shared" ref="CX6:DF6" si="11">IF(CX7="",NA(),CX7)</f>
        <v>-</v>
      </c>
      <c r="CY6" s="22" t="str">
        <f t="shared" si="11"/>
        <v>-</v>
      </c>
      <c r="CZ6" s="22">
        <f t="shared" si="11"/>
        <v>64.39</v>
      </c>
      <c r="DA6" s="22">
        <f t="shared" si="11"/>
        <v>61.18</v>
      </c>
      <c r="DB6" s="22" t="str">
        <f t="shared" si="11"/>
        <v>-</v>
      </c>
      <c r="DC6" s="22" t="str">
        <f t="shared" si="11"/>
        <v>-</v>
      </c>
      <c r="DD6" s="22" t="str">
        <f t="shared" si="11"/>
        <v>-</v>
      </c>
      <c r="DE6" s="22">
        <f t="shared" si="11"/>
        <v>75.38</v>
      </c>
      <c r="DF6" s="22">
        <f t="shared" si="11"/>
        <v>77.709999999999994</v>
      </c>
      <c r="DG6" s="21" t="str">
        <f>IF(DG7="","",IF(DG7="-","【-】","【"&amp;SUBSTITUTE(TEXT(DG7,"#,##0.00"),"-","△")&amp;"】"))</f>
        <v>【74.54】</v>
      </c>
      <c r="DH6" s="22" t="str">
        <f>IF(DH7="",NA(),DH7)</f>
        <v>-</v>
      </c>
      <c r="DI6" s="22" t="str">
        <f t="shared" ref="DI6:DQ6" si="12">IF(DI7="",NA(),DI7)</f>
        <v>-</v>
      </c>
      <c r="DJ6" s="22" t="str">
        <f t="shared" si="12"/>
        <v>-</v>
      </c>
      <c r="DK6" s="22">
        <f t="shared" si="12"/>
        <v>4.16</v>
      </c>
      <c r="DL6" s="22">
        <f t="shared" si="12"/>
        <v>8.14</v>
      </c>
      <c r="DM6" s="22" t="str">
        <f t="shared" si="12"/>
        <v>-</v>
      </c>
      <c r="DN6" s="22" t="str">
        <f t="shared" si="12"/>
        <v>-</v>
      </c>
      <c r="DO6" s="22" t="str">
        <f t="shared" si="12"/>
        <v>-</v>
      </c>
      <c r="DP6" s="22">
        <f t="shared" si="12"/>
        <v>12.02</v>
      </c>
      <c r="DQ6" s="22">
        <f t="shared" si="12"/>
        <v>15.31</v>
      </c>
      <c r="DR6" s="21" t="str">
        <f>IF(DR7="","",IF(DR7="-","【-】","【"&amp;SUBSTITUTE(TEXT(DR7,"#,##0.00"),"-","△")&amp;"】"))</f>
        <v>【35.99】</v>
      </c>
      <c r="DS6" s="22" t="str">
        <f>IF(DS7="",NA(),DS7)</f>
        <v>-</v>
      </c>
      <c r="DT6" s="22" t="str">
        <f t="shared" ref="DT6:EB6" si="13">IF(DT7="",NA(),DT7)</f>
        <v>-</v>
      </c>
      <c r="DU6" s="22" t="str">
        <f t="shared" si="13"/>
        <v>-</v>
      </c>
      <c r="DV6" s="22">
        <f t="shared" si="13"/>
        <v>44.97</v>
      </c>
      <c r="DW6" s="22">
        <f t="shared" si="13"/>
        <v>41.26</v>
      </c>
      <c r="DX6" s="22" t="str">
        <f t="shared" si="13"/>
        <v>-</v>
      </c>
      <c r="DY6" s="22" t="str">
        <f t="shared" si="13"/>
        <v>-</v>
      </c>
      <c r="DZ6" s="22" t="str">
        <f t="shared" si="13"/>
        <v>-</v>
      </c>
      <c r="EA6" s="22">
        <f t="shared" si="13"/>
        <v>12.11</v>
      </c>
      <c r="EB6" s="22">
        <f t="shared" si="13"/>
        <v>10.57</v>
      </c>
      <c r="EC6" s="21" t="str">
        <f>IF(EC7="","",IF(EC7="-","【-】","【"&amp;SUBSTITUTE(TEXT(EC7,"#,##0.00"),"-","△")&amp;"】"))</f>
        <v>【17.28】</v>
      </c>
      <c r="ED6" s="22" t="str">
        <f>IF(ED7="",NA(),ED7)</f>
        <v>-</v>
      </c>
      <c r="EE6" s="22" t="str">
        <f t="shared" ref="EE6:EM6" si="14">IF(EE7="",NA(),EE7)</f>
        <v>-</v>
      </c>
      <c r="EF6" s="22" t="str">
        <f t="shared" si="14"/>
        <v>-</v>
      </c>
      <c r="EG6" s="22">
        <f t="shared" si="14"/>
        <v>0.18</v>
      </c>
      <c r="EH6" s="22">
        <f t="shared" si="14"/>
        <v>0.23</v>
      </c>
      <c r="EI6" s="22" t="str">
        <f t="shared" si="14"/>
        <v>-</v>
      </c>
      <c r="EJ6" s="22" t="str">
        <f t="shared" si="14"/>
        <v>-</v>
      </c>
      <c r="EK6" s="22" t="str">
        <f t="shared" si="14"/>
        <v>-</v>
      </c>
      <c r="EL6" s="22">
        <f t="shared" si="14"/>
        <v>0.19</v>
      </c>
      <c r="EM6" s="22">
        <f t="shared" si="14"/>
        <v>0.4</v>
      </c>
      <c r="EN6" s="21" t="str">
        <f>IF(EN7="","",IF(EN7="-","【-】","【"&amp;SUBSTITUTE(TEXT(EN7,"#,##0.00"),"-","△")&amp;"】"))</f>
        <v>【0.32】</v>
      </c>
    </row>
    <row r="7" spans="1:144" s="23" customFormat="1" x14ac:dyDescent="0.2">
      <c r="A7" s="15"/>
      <c r="B7" s="24">
        <v>2021</v>
      </c>
      <c r="C7" s="24">
        <v>192040</v>
      </c>
      <c r="D7" s="24">
        <v>46</v>
      </c>
      <c r="E7" s="24">
        <v>1</v>
      </c>
      <c r="F7" s="24">
        <v>0</v>
      </c>
      <c r="G7" s="24">
        <v>5</v>
      </c>
      <c r="H7" s="24" t="s">
        <v>93</v>
      </c>
      <c r="I7" s="24" t="s">
        <v>94</v>
      </c>
      <c r="J7" s="24" t="s">
        <v>95</v>
      </c>
      <c r="K7" s="24" t="s">
        <v>96</v>
      </c>
      <c r="L7" s="24" t="s">
        <v>97</v>
      </c>
      <c r="M7" s="24" t="s">
        <v>98</v>
      </c>
      <c r="N7" s="25" t="s">
        <v>99</v>
      </c>
      <c r="O7" s="25">
        <v>46.07</v>
      </c>
      <c r="P7" s="25">
        <v>47.05</v>
      </c>
      <c r="Q7" s="25">
        <v>2260</v>
      </c>
      <c r="R7" s="25">
        <v>29516</v>
      </c>
      <c r="S7" s="25">
        <v>161.63</v>
      </c>
      <c r="T7" s="25">
        <v>182.61</v>
      </c>
      <c r="U7" s="25">
        <v>13679</v>
      </c>
      <c r="V7" s="25">
        <v>12</v>
      </c>
      <c r="W7" s="25">
        <v>1139.92</v>
      </c>
      <c r="X7" s="25" t="s">
        <v>99</v>
      </c>
      <c r="Y7" s="25" t="s">
        <v>99</v>
      </c>
      <c r="Z7" s="25" t="s">
        <v>99</v>
      </c>
      <c r="AA7" s="25">
        <v>118.35</v>
      </c>
      <c r="AB7" s="25">
        <v>118.91</v>
      </c>
      <c r="AC7" s="25" t="s">
        <v>99</v>
      </c>
      <c r="AD7" s="25" t="s">
        <v>99</v>
      </c>
      <c r="AE7" s="25" t="s">
        <v>99</v>
      </c>
      <c r="AF7" s="25">
        <v>98</v>
      </c>
      <c r="AG7" s="25">
        <v>115.45</v>
      </c>
      <c r="AH7" s="25">
        <v>105.46</v>
      </c>
      <c r="AI7" s="25" t="s">
        <v>99</v>
      </c>
      <c r="AJ7" s="25" t="s">
        <v>99</v>
      </c>
      <c r="AK7" s="25" t="s">
        <v>99</v>
      </c>
      <c r="AL7" s="25">
        <v>0</v>
      </c>
      <c r="AM7" s="25">
        <v>0</v>
      </c>
      <c r="AN7" s="25" t="s">
        <v>99</v>
      </c>
      <c r="AO7" s="25" t="s">
        <v>99</v>
      </c>
      <c r="AP7" s="25" t="s">
        <v>99</v>
      </c>
      <c r="AQ7" s="25">
        <v>17.54</v>
      </c>
      <c r="AR7" s="25">
        <v>0</v>
      </c>
      <c r="AS7" s="25">
        <v>28.96</v>
      </c>
      <c r="AT7" s="25" t="s">
        <v>99</v>
      </c>
      <c r="AU7" s="25" t="s">
        <v>99</v>
      </c>
      <c r="AV7" s="25" t="s">
        <v>99</v>
      </c>
      <c r="AW7" s="25">
        <v>127.17</v>
      </c>
      <c r="AX7" s="25">
        <v>139.21</v>
      </c>
      <c r="AY7" s="25" t="s">
        <v>99</v>
      </c>
      <c r="AZ7" s="25" t="s">
        <v>99</v>
      </c>
      <c r="BA7" s="25" t="s">
        <v>99</v>
      </c>
      <c r="BB7" s="25">
        <v>59.66</v>
      </c>
      <c r="BC7" s="25">
        <v>91.3</v>
      </c>
      <c r="BD7" s="25">
        <v>185.62</v>
      </c>
      <c r="BE7" s="25" t="s">
        <v>99</v>
      </c>
      <c r="BF7" s="25" t="s">
        <v>99</v>
      </c>
      <c r="BG7" s="25" t="s">
        <v>99</v>
      </c>
      <c r="BH7" s="25">
        <v>724.19</v>
      </c>
      <c r="BI7" s="25">
        <v>712.83</v>
      </c>
      <c r="BJ7" s="25" t="s">
        <v>99</v>
      </c>
      <c r="BK7" s="25" t="s">
        <v>99</v>
      </c>
      <c r="BL7" s="25" t="s">
        <v>99</v>
      </c>
      <c r="BM7" s="25">
        <v>1388.87</v>
      </c>
      <c r="BN7" s="25">
        <v>1185.6600000000001</v>
      </c>
      <c r="BO7" s="25">
        <v>1125.3900000000001</v>
      </c>
      <c r="BP7" s="25" t="s">
        <v>99</v>
      </c>
      <c r="BQ7" s="25" t="s">
        <v>99</v>
      </c>
      <c r="BR7" s="25" t="s">
        <v>99</v>
      </c>
      <c r="BS7" s="25">
        <v>98.86</v>
      </c>
      <c r="BT7" s="25">
        <v>98.11</v>
      </c>
      <c r="BU7" s="25" t="s">
        <v>99</v>
      </c>
      <c r="BV7" s="25" t="s">
        <v>99</v>
      </c>
      <c r="BW7" s="25" t="s">
        <v>99</v>
      </c>
      <c r="BX7" s="25">
        <v>70.2</v>
      </c>
      <c r="BY7" s="25">
        <v>74.27</v>
      </c>
      <c r="BZ7" s="25">
        <v>60.84</v>
      </c>
      <c r="CA7" s="25" t="s">
        <v>99</v>
      </c>
      <c r="CB7" s="25" t="s">
        <v>99</v>
      </c>
      <c r="CC7" s="25" t="s">
        <v>99</v>
      </c>
      <c r="CD7" s="25">
        <v>124.17</v>
      </c>
      <c r="CE7" s="25">
        <v>123.75</v>
      </c>
      <c r="CF7" s="25" t="s">
        <v>99</v>
      </c>
      <c r="CG7" s="25" t="s">
        <v>99</v>
      </c>
      <c r="CH7" s="25" t="s">
        <v>99</v>
      </c>
      <c r="CI7" s="25">
        <v>262.27</v>
      </c>
      <c r="CJ7" s="25">
        <v>207.64</v>
      </c>
      <c r="CK7" s="25">
        <v>272.95</v>
      </c>
      <c r="CL7" s="25" t="s">
        <v>99</v>
      </c>
      <c r="CM7" s="25" t="s">
        <v>99</v>
      </c>
      <c r="CN7" s="25" t="s">
        <v>99</v>
      </c>
      <c r="CO7" s="25">
        <v>44.74</v>
      </c>
      <c r="CP7" s="25">
        <v>47.45</v>
      </c>
      <c r="CQ7" s="25" t="s">
        <v>99</v>
      </c>
      <c r="CR7" s="25" t="s">
        <v>99</v>
      </c>
      <c r="CS7" s="25" t="s">
        <v>99</v>
      </c>
      <c r="CT7" s="25">
        <v>50.47</v>
      </c>
      <c r="CU7" s="25">
        <v>55.94</v>
      </c>
      <c r="CV7" s="25">
        <v>51.15</v>
      </c>
      <c r="CW7" s="25" t="s">
        <v>99</v>
      </c>
      <c r="CX7" s="25" t="s">
        <v>99</v>
      </c>
      <c r="CY7" s="25" t="s">
        <v>99</v>
      </c>
      <c r="CZ7" s="25">
        <v>64.39</v>
      </c>
      <c r="DA7" s="25">
        <v>61.18</v>
      </c>
      <c r="DB7" s="25" t="s">
        <v>99</v>
      </c>
      <c r="DC7" s="25" t="s">
        <v>99</v>
      </c>
      <c r="DD7" s="25" t="s">
        <v>99</v>
      </c>
      <c r="DE7" s="25">
        <v>75.38</v>
      </c>
      <c r="DF7" s="25">
        <v>77.709999999999994</v>
      </c>
      <c r="DG7" s="25">
        <v>74.540000000000006</v>
      </c>
      <c r="DH7" s="25" t="s">
        <v>99</v>
      </c>
      <c r="DI7" s="25" t="s">
        <v>99</v>
      </c>
      <c r="DJ7" s="25" t="s">
        <v>99</v>
      </c>
      <c r="DK7" s="25">
        <v>4.16</v>
      </c>
      <c r="DL7" s="25">
        <v>8.14</v>
      </c>
      <c r="DM7" s="25" t="s">
        <v>99</v>
      </c>
      <c r="DN7" s="25" t="s">
        <v>99</v>
      </c>
      <c r="DO7" s="25" t="s">
        <v>99</v>
      </c>
      <c r="DP7" s="25">
        <v>12.02</v>
      </c>
      <c r="DQ7" s="25">
        <v>15.31</v>
      </c>
      <c r="DR7" s="25">
        <v>35.99</v>
      </c>
      <c r="DS7" s="25" t="s">
        <v>99</v>
      </c>
      <c r="DT7" s="25" t="s">
        <v>99</v>
      </c>
      <c r="DU7" s="25" t="s">
        <v>99</v>
      </c>
      <c r="DV7" s="25">
        <v>44.97</v>
      </c>
      <c r="DW7" s="25">
        <v>41.26</v>
      </c>
      <c r="DX7" s="25" t="s">
        <v>99</v>
      </c>
      <c r="DY7" s="25" t="s">
        <v>99</v>
      </c>
      <c r="DZ7" s="25" t="s">
        <v>99</v>
      </c>
      <c r="EA7" s="25">
        <v>12.11</v>
      </c>
      <c r="EB7" s="25">
        <v>10.57</v>
      </c>
      <c r="EC7" s="25">
        <v>17.28</v>
      </c>
      <c r="ED7" s="25" t="s">
        <v>99</v>
      </c>
      <c r="EE7" s="25" t="s">
        <v>99</v>
      </c>
      <c r="EF7" s="25" t="s">
        <v>99</v>
      </c>
      <c r="EG7" s="25">
        <v>0.18</v>
      </c>
      <c r="EH7" s="25">
        <v>0.23</v>
      </c>
      <c r="EI7" s="25" t="s">
        <v>99</v>
      </c>
      <c r="EJ7" s="25" t="s">
        <v>99</v>
      </c>
      <c r="EK7" s="25" t="s">
        <v>99</v>
      </c>
      <c r="EL7" s="25">
        <v>0.19</v>
      </c>
      <c r="EM7" s="25">
        <v>0.4</v>
      </c>
      <c r="EN7" s="25">
        <v>0.32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WS565</cp:lastModifiedBy>
  <cp:lastPrinted>2023-01-30T10:24:49Z</cp:lastPrinted>
  <dcterms:created xsi:type="dcterms:W3CDTF">2022-12-01T00:58:02Z</dcterms:created>
  <dcterms:modified xsi:type="dcterms:W3CDTF">2023-02-13T12:24:30Z</dcterms:modified>
  <cp:category/>
</cp:coreProperties>
</file>