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02富士吉田市\"/>
    </mc:Choice>
  </mc:AlternateContent>
  <workbookProtection workbookAlgorithmName="SHA-512" workbookHashValue="EGrG8BkaJWuZUtF3qQcHsGr2rH3S2Ovm6ySWMyN8e8QJINitA/CLSOc0OKGO8iAxid3qIxkJuHnLCOPQt/VWHA==" workbookSaltValue="h9aCsQtH+/86HAVg+8F8Dg==" workbookSpinCount="100000" lockStructure="1"/>
  <bookViews>
    <workbookView xWindow="0" yWindow="0" windowWidth="18432" windowHeight="968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BB10" i="4"/>
  <c r="AT10" i="4"/>
  <c r="B10" i="4"/>
  <c r="BB8" i="4"/>
  <c r="AT8" i="4"/>
  <c r="AL8" i="4"/>
  <c r="AD8" i="4"/>
  <c r="W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<sst xmlns="http://schemas.openxmlformats.org/spreadsheetml/2006/main" count="228" uniqueCount="114">
  <si>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</si>
  <si>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</si>
  <si>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</si>
  <si>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</si>
  <si>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</si>
  <si>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</si>
  <si>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</si>
  <si>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</si>
  <si>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</si>
  <si>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</si>
  <si>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</si>
  <si>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</si>
  <si>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</si>
  <si>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</si>
  <si>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</si>
  <si>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</si>
  <si>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</si>
  <si>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</si>
  <si>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</si>
  <si>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</si>
  <si>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</si>
  <si>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</si>
  <si>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</si>
  <si>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</si>
  <si>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</si>
  <si>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</si>
  <si>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</si>
  <si>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</si>
  <si>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</si>
  <si>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</si>
  <si>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</si>
  <si>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</si>
  <si>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</si>
  <si>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</si>
  <si>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</si>
  <si>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</si>
  <si>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</si>
  <si>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</si>
  <si>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</si>
  <si>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</si>
  <si>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</si>
  <si>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</si>
  <si>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</si>
  <si>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</si>
  <si>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</si>
  <si>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</si>
  <si>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</si>
  <si>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</si>
  <si>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</si>
  <si>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</si>
  <si>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</si>
  <si>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</si>
  <si>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</si>
  <si>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</si>
  <si>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</si>
  <si>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</si>
  <si>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</si>
  <si>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</si>
  <si>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</si>
  <si>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</si>
  <si>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</si>
  <si>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</si>
  <si>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</si>
  <si>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</si>
  <si>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</si>
  <si>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</si>
  <si>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</si>
  <si>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</si>
  <si>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</si>
  <si>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</si>
  <si>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</si>
  <si>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</si>
  <si>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</si>
  <si>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</si>
  <si>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</si>
  <si>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</si>
  <si>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</si>
  <si>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</si>
  <si>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</si>
  <si>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</si>
  <si>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</si>
  <si>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</si>
  <si>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</si>
  <si>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</si>
  <si>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</si>
  <si>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</si>
  <si>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</si>
  <si>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</si>
  <si>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</si>
  <si>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</si>
  <si>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</si>
  <si>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</si>
  <si>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</si>
  <si>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</si>
  <si>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</si>
  <si>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</si>
  <si>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</si>
  <si>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</si>
  <si>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</si>
  <si>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</si>
  <si>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</si>
  <si>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</si>
  <si>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</si>
  <si>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</si>
  <si>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</si>
  <si>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</si>
  <si>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</si>
  <si>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</si>
  <si>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</si>
  <si>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</si>
  <si>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</si>
  <si>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単年度の収支が黒字あることを示す100％を上回っている。平成29年度の料金改定により類似団体及び全国平均値を上回る状態が継続しており、おおむね横ばいの状態にある。
②累積欠損金比率
 累積欠損金は発生していないので概ね健全な経営状況であると考える。
③流動比率
 類似団体及び全国平均値を下回っているが、事業の財務安全性をみる指標の100％以上を維持している。
④企業債残高対給水収益比率
 前年度から増加しており、類似団体及び全国平均値を上回っている。今後も施設の更新等を控えており比率が高くなることが予想される中で、企業債の借入を抑制していく等の適切な管理を進めていく。
⑤料金回収率
 平均値を上回る状態が継続しているが、今後動力費の高騰や施設の更新等を控えており、それに伴い給水原価も増えることが予想される。安定した給水事業を維持していくため、更に効率的な経営を図り、財源の確保に努め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90.92％と高いが、一日最大配水量に対する一日平均配水量の割合である負荷率は56.87％と低くなっている。これらの数値も併せ適切な施設規模を把握していく必要がある。
⑧有収率
 類似団体及び全国平均値を下回っている状態である。主な要因として漏水によるものと考えられ、漏水調査、老朽管の更新、修繕などを計画的に実施していく必要がある。</t>
    <phoneticPr fontId="4"/>
  </si>
  <si>
    <t>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今後、法定耐用年数を越えた管路の更新と併せて施設の更新をしていくことになるので財源の確保を踏まえた計画が必要となってくる。
③管路更新率
 類似団体及び全国平均値を上回っている。法定耐用年数を越えた管路に対する更新の時期が偏在していることから、アセットマネジメントを活用し計画的かつ効率的な施設及び管路の更新を進めていく。</t>
    <phoneticPr fontId="4"/>
  </si>
  <si>
    <t>　経営面では、平成29年の料金改定により、収支の改善が図られ、企業債残高対給水収益比率が高いものの経営の健全性及び安定性では良好な状態を維持している。
　施設面では、水道施設全体の老朽化が進んでいく中で、老朽化した管路は類似団体平均より低いが、管路の更新が追いついていない状況である。今後は、老朽化による更新・耐震化に要する費用が増加していくことが見込まれており、更に人口減少等による給水収益の減少傾向が続くことや物価高騰による経費の増加が予想されるなど厳しい状況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</si>
</sst>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0.7</c:v>
                </c:pt>
                <c:pt idx="2">
                  <c:v>0.67</c:v>
                </c:pt>
                <c:pt idx="3">
                  <c:v>0.68</c:v>
                </c:pt>
                <c:pt idx="4">
                  <c:v>0.77</c:v>
                </c:pt>
              </c:numCache>
            </c:numRef>
          </c:val>
          <c:extLst>
            <c:ext xmlns:c16="http://schemas.microsoft.com/office/drawing/2014/chart" uri="{C3380CC4-5D6E-409C-BE32-E72D297353CC}">
              <c16:uniqueId val="{00000000-62F8-4DB8-A89D-ECAA9F321718}"/>
            </c:ext>
          </c:extLst>
        </c:ser>
        <c:dLbls>
          <c:showLegendKey val="0"/>
          <c:showVal val="0"/>
          <c:showCatName val="0"/>
          <c:showSerName val="0"/>
          <c:showPercent val="0"/>
          <c:showBubbleSize val="0"/>
        </c:dLbls>
        <c:gapWidth val="150"/>
        <c:axId val="479339984"/>
        <c:axId val="47933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2F8-4DB8-A89D-ECAA9F321718}"/>
            </c:ext>
          </c:extLst>
        </c:ser>
        <c:dLbls>
          <c:showLegendKey val="0"/>
          <c:showVal val="0"/>
          <c:showCatName val="0"/>
          <c:showSerName val="0"/>
          <c:showPercent val="0"/>
          <c:showBubbleSize val="0"/>
        </c:dLbls>
        <c:marker val="1"/>
        <c:smooth val="0"/>
        <c:axId val="479339984"/>
        <c:axId val="479336456"/>
      </c:lineChart>
      <c:dateAx>
        <c:axId val="479339984"/>
        <c:scaling>
          <c:orientation val="minMax"/>
        </c:scaling>
        <c:delete val="1"/>
        <c:axPos val="b"/>
        <c:numFmt formatCode="&quot;H&quot;yy" sourceLinked="1"/>
        <c:majorTickMark val="none"/>
        <c:minorTickMark val="none"/>
        <c:tickLblPos val="none"/>
        <c:crossAx val="479336456"/>
        <c:crosses val="autoZero"/>
        <c:auto val="1"/>
        <c:lblOffset val="100"/>
        <c:baseTimeUnit val="years"/>
      </c:dateAx>
      <c:valAx>
        <c:axId val="4793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3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118.6</c:v>
                </c:pt>
                <c:pt idx="1">
                  <c:v>118.25</c:v>
                </c:pt>
                <c:pt idx="2">
                  <c:v>114.57</c:v>
                </c:pt>
                <c:pt idx="3">
                  <c:v>116.09</c:v>
                </c:pt>
                <c:pt idx="4">
                  <c:v>114.32</c:v>
                </c:pt>
              </c:numCache>
            </c:numRef>
          </c:val>
          <c:extLst>
            <c:ext xmlns:c16="http://schemas.microsoft.com/office/drawing/2014/chart" uri="{C3380CC4-5D6E-409C-BE32-E72D297353CC}">
              <c16:uniqueId val="{00000000-8C47-40A9-89E9-AFEA3A62F506}"/>
            </c:ext>
          </c:extLst>
        </c:ser>
        <c:dLbls>
          <c:showLegendKey val="0"/>
          <c:showVal val="0"/>
          <c:showCatName val="0"/>
          <c:showSerName val="0"/>
          <c:showPercent val="0"/>
          <c:showBubbleSize val="0"/>
        </c:dLbls>
        <c:gapWidth val="150"/>
        <c:axId val="479338024"/>
        <c:axId val="47933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C47-40A9-89E9-AFEA3A62F506}"/>
            </c:ext>
          </c:extLst>
        </c:ser>
        <c:dLbls>
          <c:showLegendKey val="0"/>
          <c:showVal val="0"/>
          <c:showCatName val="0"/>
          <c:showSerName val="0"/>
          <c:showPercent val="0"/>
          <c:showBubbleSize val="0"/>
        </c:dLbls>
        <c:marker val="1"/>
        <c:smooth val="0"/>
        <c:axId val="479338024"/>
        <c:axId val="479338416"/>
      </c:lineChart>
      <c:dateAx>
        <c:axId val="479338024"/>
        <c:scaling>
          <c:orientation val="minMax"/>
        </c:scaling>
        <c:delete val="1"/>
        <c:axPos val="b"/>
        <c:numFmt formatCode="&quot;H&quot;yy" sourceLinked="1"/>
        <c:majorTickMark val="none"/>
        <c:minorTickMark val="none"/>
        <c:tickLblPos val="none"/>
        <c:crossAx val="479338416"/>
        <c:crosses val="autoZero"/>
        <c:auto val="1"/>
        <c:lblOffset val="100"/>
        <c:baseTimeUnit val="years"/>
      </c:dateAx>
      <c:valAx>
        <c:axId val="47933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33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42.49</c:v>
                </c:pt>
                <c:pt idx="1">
                  <c:v>43.5</c:v>
                </c:pt>
                <c:pt idx="2">
                  <c:v>44.43</c:v>
                </c:pt>
                <c:pt idx="3">
                  <c:v>43.75</c:v>
                </c:pt>
                <c:pt idx="4">
                  <c:v>44.88</c:v>
                </c:pt>
              </c:numCache>
            </c:numRef>
          </c:val>
          <c:extLst>
            <c:ext xmlns:c16="http://schemas.microsoft.com/office/drawing/2014/chart" uri="{C3380CC4-5D6E-409C-BE32-E72D297353CC}">
              <c16:uniqueId val="{00000000-20D2-4B05-8FB0-1F3E8BC5D18B}"/>
            </c:ext>
          </c:extLst>
        </c:ser>
        <c:dLbls>
          <c:showLegendKey val="0"/>
          <c:showVal val="0"/>
          <c:showCatName val="0"/>
          <c:showSerName val="0"/>
          <c:showPercent val="0"/>
          <c:showBubbleSize val="0"/>
        </c:dLbls>
        <c:gapWidth val="150"/>
        <c:axId val="418059368"/>
        <c:axId val="41805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0D2-4B05-8FB0-1F3E8BC5D18B}"/>
            </c:ext>
          </c:extLst>
        </c:ser>
        <c:dLbls>
          <c:showLegendKey val="0"/>
          <c:showVal val="0"/>
          <c:showCatName val="0"/>
          <c:showSerName val="0"/>
          <c:showPercent val="0"/>
          <c:showBubbleSize val="0"/>
        </c:dLbls>
        <c:marker val="1"/>
        <c:smooth val="0"/>
        <c:axId val="418059368"/>
        <c:axId val="418058192"/>
      </c:lineChart>
      <c:dateAx>
        <c:axId val="418059368"/>
        <c:scaling>
          <c:orientation val="minMax"/>
        </c:scaling>
        <c:delete val="1"/>
        <c:axPos val="b"/>
        <c:numFmt formatCode="&quot;H&quot;yy" sourceLinked="1"/>
        <c:majorTickMark val="none"/>
        <c:minorTickMark val="none"/>
        <c:tickLblPos val="none"/>
        <c:crossAx val="418058192"/>
        <c:crosses val="autoZero"/>
        <c:auto val="1"/>
        <c:lblOffset val="100"/>
        <c:baseTimeUnit val="years"/>
      </c:dateAx>
      <c:valAx>
        <c:axId val="4180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13.65</c:v>
                </c:pt>
                <c:pt idx="1">
                  <c:v>14.38</c:v>
                </c:pt>
                <c:pt idx="2">
                  <c:v>15.55</c:v>
                </c:pt>
                <c:pt idx="3">
                  <c:v>16.559999999999999</c:v>
                </c:pt>
                <c:pt idx="4">
                  <c:v>17.579999999999998</c:v>
                </c:pt>
              </c:numCache>
            </c:numRef>
          </c:val>
          <c:extLst>
            <c:ext xmlns:c16="http://schemas.microsoft.com/office/drawing/2014/chart" uri="{C3380CC4-5D6E-409C-BE32-E72D297353CC}">
              <c16:uniqueId val="{00000000-DF46-474F-A661-46F8DDB408C7}"/>
            </c:ext>
          </c:extLst>
        </c:ser>
        <c:dLbls>
          <c:showLegendKey val="0"/>
          <c:showVal val="0"/>
          <c:showCatName val="0"/>
          <c:showSerName val="0"/>
          <c:showPercent val="0"/>
          <c:showBubbleSize val="0"/>
        </c:dLbls>
        <c:gapWidth val="150"/>
        <c:axId val="418057408"/>
        <c:axId val="41805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F46-474F-A661-46F8DDB408C7}"/>
            </c:ext>
          </c:extLst>
        </c:ser>
        <c:dLbls>
          <c:showLegendKey val="0"/>
          <c:showVal val="0"/>
          <c:showCatName val="0"/>
          <c:showSerName val="0"/>
          <c:showPercent val="0"/>
          <c:showBubbleSize val="0"/>
        </c:dLbls>
        <c:marker val="1"/>
        <c:smooth val="0"/>
        <c:axId val="418057408"/>
        <c:axId val="418057800"/>
      </c:lineChart>
      <c:dateAx>
        <c:axId val="418057408"/>
        <c:scaling>
          <c:orientation val="minMax"/>
        </c:scaling>
        <c:delete val="1"/>
        <c:axPos val="b"/>
        <c:numFmt formatCode="&quot;H&quot;yy" sourceLinked="1"/>
        <c:majorTickMark val="none"/>
        <c:minorTickMark val="none"/>
        <c:tickLblPos val="none"/>
        <c:crossAx val="418057800"/>
        <c:crosses val="autoZero"/>
        <c:auto val="1"/>
        <c:lblOffset val="100"/>
        <c:baseTimeUnit val="years"/>
      </c:dateAx>
      <c:valAx>
        <c:axId val="41805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C7-475C-B6F1-B5D628B453FC}"/>
            </c:ext>
          </c:extLst>
        </c:ser>
        <c:dLbls>
          <c:showLegendKey val="0"/>
          <c:showVal val="0"/>
          <c:showCatName val="0"/>
          <c:showSerName val="0"/>
          <c:showPercent val="0"/>
          <c:showBubbleSize val="0"/>
        </c:dLbls>
        <c:gapWidth val="150"/>
        <c:axId val="515813824"/>
        <c:axId val="51581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5C7-475C-B6F1-B5D628B453FC}"/>
            </c:ext>
          </c:extLst>
        </c:ser>
        <c:dLbls>
          <c:showLegendKey val="0"/>
          <c:showVal val="0"/>
          <c:showCatName val="0"/>
          <c:showSerName val="0"/>
          <c:showPercent val="0"/>
          <c:showBubbleSize val="0"/>
        </c:dLbls>
        <c:marker val="1"/>
        <c:smooth val="0"/>
        <c:axId val="515813824"/>
        <c:axId val="515814216"/>
      </c:lineChart>
      <c:dateAx>
        <c:axId val="515813824"/>
        <c:scaling>
          <c:orientation val="minMax"/>
        </c:scaling>
        <c:delete val="1"/>
        <c:axPos val="b"/>
        <c:numFmt formatCode="&quot;H&quot;yy" sourceLinked="1"/>
        <c:majorTickMark val="none"/>
        <c:minorTickMark val="none"/>
        <c:tickLblPos val="none"/>
        <c:crossAx val="515814216"/>
        <c:crosses val="autoZero"/>
        <c:auto val="1"/>
        <c:lblOffset val="100"/>
        <c:baseTimeUnit val="years"/>
      </c:dateAx>
      <c:valAx>
        <c:axId val="51581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8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175.55</c:v>
                </c:pt>
                <c:pt idx="1">
                  <c:v>208.4</c:v>
                </c:pt>
                <c:pt idx="2">
                  <c:v>233.28</c:v>
                </c:pt>
                <c:pt idx="3">
                  <c:v>173.1</c:v>
                </c:pt>
                <c:pt idx="4">
                  <c:v>262.99</c:v>
                </c:pt>
              </c:numCache>
            </c:numRef>
          </c:val>
          <c:extLst>
            <c:ext xmlns:c16="http://schemas.microsoft.com/office/drawing/2014/chart" uri="{C3380CC4-5D6E-409C-BE32-E72D297353CC}">
              <c16:uniqueId val="{00000000-FAA0-4782-8E47-4DDC3D71799E}"/>
            </c:ext>
          </c:extLst>
        </c:ser>
        <c:dLbls>
          <c:showLegendKey val="0"/>
          <c:showVal val="0"/>
          <c:showCatName val="0"/>
          <c:showSerName val="0"/>
          <c:showPercent val="0"/>
          <c:showBubbleSize val="0"/>
        </c:dLbls>
        <c:gapWidth val="150"/>
        <c:axId val="515813432"/>
        <c:axId val="5158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AA0-4782-8E47-4DDC3D71799E}"/>
            </c:ext>
          </c:extLst>
        </c:ser>
        <c:dLbls>
          <c:showLegendKey val="0"/>
          <c:showVal val="0"/>
          <c:showCatName val="0"/>
          <c:showSerName val="0"/>
          <c:showPercent val="0"/>
          <c:showBubbleSize val="0"/>
        </c:dLbls>
        <c:marker val="1"/>
        <c:smooth val="0"/>
        <c:axId val="515813432"/>
        <c:axId val="515816176"/>
      </c:lineChart>
      <c:dateAx>
        <c:axId val="515813432"/>
        <c:scaling>
          <c:orientation val="minMax"/>
        </c:scaling>
        <c:delete val="1"/>
        <c:axPos val="b"/>
        <c:numFmt formatCode="&quot;H&quot;yy" sourceLinked="1"/>
        <c:majorTickMark val="none"/>
        <c:minorTickMark val="none"/>
        <c:tickLblPos val="none"/>
        <c:crossAx val="515816176"/>
        <c:crosses val="autoZero"/>
        <c:auto val="1"/>
        <c:lblOffset val="100"/>
        <c:baseTimeUnit val="years"/>
      </c:dateAx>
      <c:valAx>
        <c:axId val="51581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81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574.11</c:v>
                </c:pt>
                <c:pt idx="1">
                  <c:v>583.21</c:v>
                </c:pt>
                <c:pt idx="2">
                  <c:v>613.98</c:v>
                </c:pt>
                <c:pt idx="3">
                  <c:v>601.92999999999995</c:v>
                </c:pt>
                <c:pt idx="4">
                  <c:v>619.78</c:v>
                </c:pt>
              </c:numCache>
            </c:numRef>
          </c:val>
          <c:extLst>
            <c:ext xmlns:c16="http://schemas.microsoft.com/office/drawing/2014/chart" uri="{C3380CC4-5D6E-409C-BE32-E72D297353CC}">
              <c16:uniqueId val="{00000000-7BA8-4793-98E8-795040BC203A}"/>
            </c:ext>
          </c:extLst>
        </c:ser>
        <c:dLbls>
          <c:showLegendKey val="0"/>
          <c:showVal val="0"/>
          <c:showCatName val="0"/>
          <c:showSerName val="0"/>
          <c:showPercent val="0"/>
          <c:showBubbleSize val="0"/>
        </c:dLbls>
        <c:gapWidth val="150"/>
        <c:axId val="518086632"/>
        <c:axId val="5180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BA8-4793-98E8-795040BC203A}"/>
            </c:ext>
          </c:extLst>
        </c:ser>
        <c:dLbls>
          <c:showLegendKey val="0"/>
          <c:showVal val="0"/>
          <c:showCatName val="0"/>
          <c:showSerName val="0"/>
          <c:showPercent val="0"/>
          <c:showBubbleSize val="0"/>
        </c:dLbls>
        <c:marker val="1"/>
        <c:smooth val="0"/>
        <c:axId val="518086632"/>
        <c:axId val="518087808"/>
      </c:lineChart>
      <c:dateAx>
        <c:axId val="518086632"/>
        <c:scaling>
          <c:orientation val="minMax"/>
        </c:scaling>
        <c:delete val="1"/>
        <c:axPos val="b"/>
        <c:numFmt formatCode="&quot;H&quot;yy" sourceLinked="1"/>
        <c:majorTickMark val="none"/>
        <c:minorTickMark val="none"/>
        <c:tickLblPos val="none"/>
        <c:crossAx val="518087808"/>
        <c:crosses val="autoZero"/>
        <c:auto val="1"/>
        <c:lblOffset val="100"/>
        <c:baseTimeUnit val="years"/>
      </c:dateAx>
      <c:valAx>
        <c:axId val="5180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0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118.01</c:v>
                </c:pt>
                <c:pt idx="1">
                  <c:v>117.76</c:v>
                </c:pt>
                <c:pt idx="2">
                  <c:v>112.42</c:v>
                </c:pt>
                <c:pt idx="3">
                  <c:v>115.33</c:v>
                </c:pt>
                <c:pt idx="4">
                  <c:v>113.79</c:v>
                </c:pt>
              </c:numCache>
            </c:numRef>
          </c:val>
          <c:extLst>
            <c:ext xmlns:c16="http://schemas.microsoft.com/office/drawing/2014/chart" uri="{C3380CC4-5D6E-409C-BE32-E72D297353CC}">
              <c16:uniqueId val="{00000000-7AEE-4CE8-81D8-2B7523A4D012}"/>
            </c:ext>
          </c:extLst>
        </c:ser>
        <c:dLbls>
          <c:showLegendKey val="0"/>
          <c:showVal val="0"/>
          <c:showCatName val="0"/>
          <c:showSerName val="0"/>
          <c:showPercent val="0"/>
          <c:showBubbleSize val="0"/>
        </c:dLbls>
        <c:gapWidth val="150"/>
        <c:axId val="418059760"/>
        <c:axId val="41806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AEE-4CE8-81D8-2B7523A4D012}"/>
            </c:ext>
          </c:extLst>
        </c:ser>
        <c:dLbls>
          <c:showLegendKey val="0"/>
          <c:showVal val="0"/>
          <c:showCatName val="0"/>
          <c:showSerName val="0"/>
          <c:showPercent val="0"/>
          <c:showBubbleSize val="0"/>
        </c:dLbls>
        <c:marker val="1"/>
        <c:smooth val="0"/>
        <c:axId val="418059760"/>
        <c:axId val="418060936"/>
      </c:lineChart>
      <c:dateAx>
        <c:axId val="418059760"/>
        <c:scaling>
          <c:orientation val="minMax"/>
        </c:scaling>
        <c:delete val="1"/>
        <c:axPos val="b"/>
        <c:numFmt formatCode="&quot;H&quot;yy" sourceLinked="1"/>
        <c:majorTickMark val="none"/>
        <c:minorTickMark val="none"/>
        <c:tickLblPos val="none"/>
        <c:crossAx val="418060936"/>
        <c:crosses val="autoZero"/>
        <c:auto val="1"/>
        <c:lblOffset val="100"/>
        <c:baseTimeUnit val="years"/>
      </c:dateAx>
      <c:valAx>
        <c:axId val="41806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5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69.739999999999995</c:v>
                </c:pt>
                <c:pt idx="1">
                  <c:v>72.53</c:v>
                </c:pt>
                <c:pt idx="2">
                  <c:v>76.39</c:v>
                </c:pt>
                <c:pt idx="3">
                  <c:v>73.12</c:v>
                </c:pt>
                <c:pt idx="4">
                  <c:v>74.58</c:v>
                </c:pt>
              </c:numCache>
            </c:numRef>
          </c:val>
          <c:extLst>
            <c:ext xmlns:c16="http://schemas.microsoft.com/office/drawing/2014/chart" uri="{C3380CC4-5D6E-409C-BE32-E72D297353CC}">
              <c16:uniqueId val="{00000000-B6CE-49CE-8EA5-EBF13A667A91}"/>
            </c:ext>
          </c:extLst>
        </c:ser>
        <c:dLbls>
          <c:showLegendKey val="0"/>
          <c:showVal val="0"/>
          <c:showCatName val="0"/>
          <c:showSerName val="0"/>
          <c:showPercent val="0"/>
          <c:showBubbleSize val="0"/>
        </c:dLbls>
        <c:gapWidth val="150"/>
        <c:axId val="515815392"/>
        <c:axId val="79256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6CE-49CE-8EA5-EBF13A667A91}"/>
            </c:ext>
          </c:extLst>
        </c:ser>
        <c:dLbls>
          <c:showLegendKey val="0"/>
          <c:showVal val="0"/>
          <c:showCatName val="0"/>
          <c:showSerName val="0"/>
          <c:showPercent val="0"/>
          <c:showBubbleSize val="0"/>
        </c:dLbls>
        <c:marker val="1"/>
        <c:smooth val="0"/>
        <c:axId val="515815392"/>
        <c:axId val="792566928"/>
      </c:lineChart>
      <c:dateAx>
        <c:axId val="515815392"/>
        <c:scaling>
          <c:orientation val="minMax"/>
        </c:scaling>
        <c:delete val="1"/>
        <c:axPos val="b"/>
        <c:numFmt formatCode="&quot;H&quot;yy" sourceLinked="1"/>
        <c:majorTickMark val="none"/>
        <c:minorTickMark val="none"/>
        <c:tickLblPos val="none"/>
        <c:crossAx val="792566928"/>
        <c:crosses val="autoZero"/>
        <c:auto val="1"/>
        <c:lblOffset val="100"/>
        <c:baseTimeUnit val="years"/>
      </c:dateAx>
      <c:valAx>
        <c:axId val="79256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56.08</c:v>
                </c:pt>
                <c:pt idx="1">
                  <c:v>53.74</c:v>
                </c:pt>
                <c:pt idx="2">
                  <c:v>50.88</c:v>
                </c:pt>
                <c:pt idx="3">
                  <c:v>52.22</c:v>
                </c:pt>
                <c:pt idx="4">
                  <c:v>51.71</c:v>
                </c:pt>
              </c:numCache>
            </c:numRef>
          </c:val>
          <c:extLst>
            <c:ext xmlns:c16="http://schemas.microsoft.com/office/drawing/2014/chart" uri="{C3380CC4-5D6E-409C-BE32-E72D297353CC}">
              <c16:uniqueId val="{00000000-8EBD-4B0E-9C33-D6841598B18F}"/>
            </c:ext>
          </c:extLst>
        </c:ser>
        <c:dLbls>
          <c:showLegendKey val="0"/>
          <c:showVal val="0"/>
          <c:showCatName val="0"/>
          <c:showSerName val="0"/>
          <c:showPercent val="0"/>
          <c:showBubbleSize val="0"/>
        </c:dLbls>
        <c:gapWidth val="150"/>
        <c:axId val="792564184"/>
        <c:axId val="79256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EBD-4B0E-9C33-D6841598B18F}"/>
            </c:ext>
          </c:extLst>
        </c:ser>
        <c:dLbls>
          <c:showLegendKey val="0"/>
          <c:showVal val="0"/>
          <c:showCatName val="0"/>
          <c:showSerName val="0"/>
          <c:showPercent val="0"/>
          <c:showBubbleSize val="0"/>
        </c:dLbls>
        <c:marker val="1"/>
        <c:smooth val="0"/>
        <c:axId val="792564184"/>
        <c:axId val="792563792"/>
      </c:lineChart>
      <c:dateAx>
        <c:axId val="792564184"/>
        <c:scaling>
          <c:orientation val="minMax"/>
        </c:scaling>
        <c:delete val="1"/>
        <c:axPos val="b"/>
        <c:numFmt formatCode="&quot;H&quot;yy" sourceLinked="1"/>
        <c:majorTickMark val="none"/>
        <c:minorTickMark val="none"/>
        <c:tickLblPos val="none"/>
        <c:crossAx val="792563792"/>
        <c:crosses val="autoZero"/>
        <c:auto val="1"/>
        <c:lblOffset val="100"/>
        <c:baseTimeUnit val="years"/>
      </c:dateAx>
      <c:valAx>
        <c:axId val="79256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6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79.459999999999994</c:v>
                </c:pt>
                <c:pt idx="1">
                  <c:v>79.209999999999994</c:v>
                </c:pt>
                <c:pt idx="2">
                  <c:v>79.040000000000006</c:v>
                </c:pt>
                <c:pt idx="3">
                  <c:v>79.44</c:v>
                </c:pt>
                <c:pt idx="4">
                  <c:v>79.64</c:v>
                </c:pt>
              </c:numCache>
            </c:numRef>
          </c:val>
          <c:extLst>
            <c:ext xmlns:c16="http://schemas.microsoft.com/office/drawing/2014/chart" uri="{C3380CC4-5D6E-409C-BE32-E72D297353CC}">
              <c16:uniqueId val="{00000000-6066-408F-ABAF-C2F5D0523C8D}"/>
            </c:ext>
          </c:extLst>
        </c:ser>
        <c:dLbls>
          <c:showLegendKey val="0"/>
          <c:showVal val="0"/>
          <c:showCatName val="0"/>
          <c:showSerName val="0"/>
          <c:showPercent val="0"/>
          <c:showBubbleSize val="0"/>
        </c:dLbls>
        <c:gapWidth val="150"/>
        <c:axId val="792565360"/>
        <c:axId val="7925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066-408F-ABAF-C2F5D0523C8D}"/>
            </c:ext>
          </c:extLst>
        </c:ser>
        <c:dLbls>
          <c:showLegendKey val="0"/>
          <c:showVal val="0"/>
          <c:showCatName val="0"/>
          <c:showSerName val="0"/>
          <c:showPercent val="0"/>
          <c:showBubbleSize val="0"/>
        </c:dLbls>
        <c:marker val="1"/>
        <c:smooth val="0"/>
        <c:axId val="792565360"/>
        <c:axId val="792564576"/>
      </c:lineChart>
      <c:dateAx>
        <c:axId val="792565360"/>
        <c:scaling>
          <c:orientation val="minMax"/>
        </c:scaling>
        <c:delete val="1"/>
        <c:axPos val="b"/>
        <c:numFmt formatCode="&quot;H&quot;yy" sourceLinked="1"/>
        <c:majorTickMark val="none"/>
        <c:minorTickMark val="none"/>
        <c:tickLblPos val="none"/>
        <c:crossAx val="792564576"/>
        <c:crosses val="autoZero"/>
        <c:auto val="1"/>
        <c:lblOffset val="100"/>
        <c:baseTimeUnit val="years"/>
      </c:dateAx>
      <c:valAx>
        <c:axId val="7925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90" zoomScaleNormal="90" workbookViewId="0">
      <selection activeCell="AU23" sqref="AU2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山梨県　富士吉田市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47744</v>
      </c>
      <c r="AM8" s="72"/>
      <c r="AN8" s="72"/>
      <c r="AO8" s="72"/>
      <c r="AP8" s="72"/>
      <c r="AQ8" s="72"/>
      <c r="AR8" s="72"/>
      <c r="AS8" s="72"/>
      <c r="AT8" s="37">
        <f>データ!$S$6</f>
        <v>121.74</v>
      </c>
      <c r="AU8" s="38"/>
      <c r="AV8" s="38"/>
      <c r="AW8" s="38"/>
      <c r="AX8" s="38"/>
      <c r="AY8" s="38"/>
      <c r="AZ8" s="38"/>
      <c r="BA8" s="38"/>
      <c r="BB8" s="61">
        <f>データ!$T$6</f>
        <v>392.18</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65.53</v>
      </c>
      <c r="J10" s="38"/>
      <c r="K10" s="38"/>
      <c r="L10" s="38"/>
      <c r="M10" s="38"/>
      <c r="N10" s="38"/>
      <c r="O10" s="71"/>
      <c r="P10" s="61">
        <f>データ!$P$6</f>
        <v>99.16</v>
      </c>
      <c r="Q10" s="61"/>
      <c r="R10" s="61"/>
      <c r="S10" s="61"/>
      <c r="T10" s="61"/>
      <c r="U10" s="61"/>
      <c r="V10" s="61"/>
      <c r="W10" s="72">
        <f>データ!$Q$6</f>
        <v>1529</v>
      </c>
      <c r="X10" s="72"/>
      <c r="Y10" s="72"/>
      <c r="Z10" s="72"/>
      <c r="AA10" s="72"/>
      <c r="AB10" s="72"/>
      <c r="AC10" s="72"/>
      <c r="AD10" s="2"/>
      <c r="AE10" s="2"/>
      <c r="AF10" s="2"/>
      <c r="AG10" s="2"/>
      <c r="AH10" s="2"/>
      <c r="AI10" s="2"/>
      <c r="AJ10" s="2"/>
      <c r="AK10" s="2"/>
      <c r="AL10" s="72">
        <f>データ!$U$6</f>
        <v>47105</v>
      </c>
      <c r="AM10" s="72"/>
      <c r="AN10" s="72"/>
      <c r="AO10" s="72"/>
      <c r="AP10" s="72"/>
      <c r="AQ10" s="72"/>
      <c r="AR10" s="72"/>
      <c r="AS10" s="72"/>
      <c r="AT10" s="37">
        <f>データ!$V$6</f>
        <v>11.59</v>
      </c>
      <c r="AU10" s="38"/>
      <c r="AV10" s="38"/>
      <c r="AW10" s="38"/>
      <c r="AX10" s="38"/>
      <c r="AY10" s="38"/>
      <c r="AZ10" s="38"/>
      <c r="BA10" s="38"/>
      <c r="BB10" s="61">
        <f>データ!$W$6</f>
        <v>4064.28</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gMgAuTGYruvf5I2HmhHHcLSK4f+T6EnbzZLzsv4BM0zDeyzJsaw3cSWhBBb+G+YfwcMRkrbRMzKfcx2ptgVDw==" saltValue="DNI7uwZSxhOIhxq9qeOo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192023</v>
      </c>
      <c r="D6" s="20">
        <f t="shared" si="3"/>
        <v>46</v>
      </c>
      <c r="E6" s="20">
        <f t="shared" si="3"/>
        <v>1</v>
      </c>
      <c r="F6" s="20">
        <f t="shared" si="3"/>
        <v>0</v>
      </c>
      <c r="G6" s="20">
        <f t="shared" si="3"/>
        <v>1</v>
      </c>
      <c r="H6" s="20" t="str">
        <f t="shared" si="3"/>
        <v>山梨県　富士吉田市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65.53</v>
      </c>
      <c r="P6" s="21">
        <f t="shared" si="3"/>
        <v>99.16</v>
      </c>
      <c r="Q6" s="21">
        <f t="shared" si="3"/>
        <v>1529</v>
      </c>
      <c r="R6" s="21">
        <f t="shared" si="3"/>
        <v>47744</v>
      </c>
      <c r="S6" s="21">
        <f t="shared" si="3"/>
        <v>121.74</v>
      </c>
      <c r="T6" s="21">
        <f t="shared" si="3"/>
        <v>392.18</v>
      </c>
      <c r="U6" s="21">
        <f t="shared" si="3"/>
        <v>47105</v>
      </c>
      <c r="V6" s="21">
        <f t="shared" si="3"/>
        <v>11.59</v>
      </c>
      <c r="W6" s="21">
        <f t="shared" si="3"/>
        <v>4064.28</v>
      </c>
      <c r="X6" s="22">
        <f>IF(X7="",NA(),X7)</f>
        <v>118.6</v>
      </c>
      <c r="Y6" s="22">
        <f t="shared" ref="Y6:AG6" si="4">IF(Y7="",NA(),Y7)</f>
        <v>118.25</v>
      </c>
      <c r="Z6" s="22">
        <f t="shared" si="4"/>
        <v>114.57</v>
      </c>
      <c r="AA6" s="22">
        <f t="shared" si="4"/>
        <v>116.09</v>
      </c>
      <c r="AB6" s="22">
        <f t="shared" si="4"/>
        <v>114.32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175.55</v>
      </c>
      <c r="AU6" s="22">
        <f t="shared" ref="AU6:BC6" si="6">IF(AU7="",NA(),AU7)</f>
        <v>208.4</v>
      </c>
      <c r="AV6" s="22">
        <f t="shared" si="6"/>
        <v>233.28</v>
      </c>
      <c r="AW6" s="22">
        <f t="shared" si="6"/>
        <v>173.1</v>
      </c>
      <c r="AX6" s="22">
        <f t="shared" si="6"/>
        <v>262.99</v>
      </c>
      <c r="AY6" s="22">
        <f t="shared" si="6"/>
        <v>357.34</v>
      </c>
      <c r="AZ6" s="22">
        <f t="shared" si="6"/>
        <v>366.03</v>
      </c>
      <c r="BA6" s="22">
        <f t="shared" si="6"/>
        <v>365.18</v>
      </c>
      <c r="BB6" s="22">
        <f t="shared" si="6"/>
        <v>327.77</v>
      </c>
      <c r="BC6" s="22">
        <f t="shared" si="6"/>
        <v>338.02</v>
      </c>
      <c r="BD6" s="21" t="str">
        <f>IF(BD7="","",IF(BD7="-","【-】","【"&amp;SUBSTITUTE(TEXT(BD7,"#,##0.00"),"-","△")&amp;"】"))</f>
        <v>【261.51】</v>
      </c>
      <c r="BE6" s="22">
        <f>IF(BE7="",NA(),BE7)</f>
        <v>574.11</v>
      </c>
      <c r="BF6" s="22">
        <f t="shared" ref="BF6:BN6" si="7">IF(BF7="",NA(),BF7)</f>
        <v>583.21</v>
      </c>
      <c r="BG6" s="22">
        <f t="shared" si="7"/>
        <v>613.98</v>
      </c>
      <c r="BH6" s="22">
        <f t="shared" si="7"/>
        <v>601.92999999999995</v>
      </c>
      <c r="BI6" s="22">
        <f t="shared" si="7"/>
        <v>619.78</v>
      </c>
      <c r="BJ6" s="22">
        <f t="shared" si="7"/>
        <v>373.69</v>
      </c>
      <c r="BK6" s="22">
        <f t="shared" si="7"/>
        <v>370.12</v>
      </c>
      <c r="BL6" s="22">
        <f t="shared" si="7"/>
        <v>371.65</v>
      </c>
      <c r="BM6" s="22">
        <f t="shared" si="7"/>
        <v>397.1</v>
      </c>
      <c r="BN6" s="22">
        <f t="shared" si="7"/>
        <v>379.91</v>
      </c>
      <c r="BO6" s="21" t="str">
        <f>IF(BO7="","",IF(BO7="-","【-】","【"&amp;SUBSTITUTE(TEXT(BO7,"#,##0.00"),"-","△")&amp;"】"))</f>
        <v>【265.16】</v>
      </c>
      <c r="BP6" s="22">
        <f>IF(BP7="",NA(),BP7)</f>
        <v>118.01</v>
      </c>
      <c r="BQ6" s="22">
        <f t="shared" ref="BQ6:BY6" si="8">IF(BQ7="",NA(),BQ7)</f>
        <v>117.76</v>
      </c>
      <c r="BR6" s="22">
        <f t="shared" si="8"/>
        <v>112.42</v>
      </c>
      <c r="BS6" s="22">
        <f t="shared" si="8"/>
        <v>115.33</v>
      </c>
      <c r="BT6" s="22">
        <f t="shared" si="8"/>
        <v>113.79</v>
      </c>
      <c r="BU6" s="22">
        <f t="shared" si="8"/>
        <v>99.87</v>
      </c>
      <c r="BV6" s="22">
        <f t="shared" si="8"/>
        <v>100.42</v>
      </c>
      <c r="BW6" s="22">
        <f t="shared" si="8"/>
        <v>98.77</v>
      </c>
      <c r="BX6" s="22">
        <f t="shared" si="8"/>
        <v>95.79</v>
      </c>
      <c r="BY6" s="22">
        <f t="shared" si="8"/>
        <v>98.3</v>
      </c>
      <c r="BZ6" s="21" t="str">
        <f>IF(BZ7="","",IF(BZ7="-","【-】","【"&amp;SUBSTITUTE(TEXT(BZ7,"#,##0.00"),"-","△")&amp;"】"))</f>
        <v>【102.35】</v>
      </c>
      <c r="CA6" s="22">
        <f>IF(CA7="",NA(),CA7)</f>
        <v>69.739999999999995</v>
      </c>
      <c r="CB6" s="22">
        <f t="shared" ref="CB6:CJ6" si="9">IF(CB7="",NA(),CB7)</f>
        <v>72.53</v>
      </c>
      <c r="CC6" s="22">
        <f t="shared" si="9"/>
        <v>76.39</v>
      </c>
      <c r="CD6" s="22">
        <f t="shared" si="9"/>
        <v>73.12</v>
      </c>
      <c r="CE6" s="22">
        <f t="shared" si="9"/>
        <v>74.58</v>
      </c>
      <c r="CF6" s="22">
        <f t="shared" si="9"/>
        <v>171.81</v>
      </c>
      <c r="CG6" s="22">
        <f t="shared" si="9"/>
        <v>171.67</v>
      </c>
      <c r="CH6" s="22">
        <f t="shared" si="9"/>
        <v>173.67</v>
      </c>
      <c r="CI6" s="22">
        <f t="shared" si="9"/>
        <v>171.13</v>
      </c>
      <c r="CJ6" s="22">
        <f t="shared" si="9"/>
        <v>173.7</v>
      </c>
      <c r="CK6" s="21" t="str">
        <f>IF(CK7="","",IF(CK7="-","【-】","【"&amp;SUBSTITUTE(TEXT(CK7,"#,##0.00"),"-","△")&amp;"】"))</f>
        <v>【167.74】</v>
      </c>
      <c r="CL6" s="22">
        <f>IF(CL7="",NA(),CL7)</f>
        <v>56.08</v>
      </c>
      <c r="CM6" s="22">
        <f t="shared" ref="CM6:CU6" si="10">IF(CM7="",NA(),CM7)</f>
        <v>53.74</v>
      </c>
      <c r="CN6" s="22">
        <f t="shared" si="10"/>
        <v>50.88</v>
      </c>
      <c r="CO6" s="22">
        <f t="shared" si="10"/>
        <v>52.22</v>
      </c>
      <c r="CP6" s="22">
        <f t="shared" si="10"/>
        <v>51.71</v>
      </c>
      <c r="CQ6" s="22">
        <f t="shared" si="10"/>
        <v>60.03</v>
      </c>
      <c r="CR6" s="22">
        <f t="shared" si="10"/>
        <v>59.74</v>
      </c>
      <c r="CS6" s="22">
        <f t="shared" si="10"/>
        <v>59.67</v>
      </c>
      <c r="CT6" s="22">
        <f t="shared" si="10"/>
        <v>60.12</v>
      </c>
      <c r="CU6" s="22">
        <f t="shared" si="10"/>
        <v>60.34</v>
      </c>
      <c r="CV6" s="21" t="str">
        <f>IF(CV7="","",IF(CV7="-","【-】","【"&amp;SUBSTITUTE(TEXT(CV7,"#,##0.00"),"-","△")&amp;"】"))</f>
        <v>【60.29】</v>
      </c>
      <c r="CW6" s="22">
        <f>IF(CW7="",NA(),CW7)</f>
        <v>79.459999999999994</v>
      </c>
      <c r="CX6" s="22">
        <f t="shared" ref="CX6:DF6" si="11">IF(CX7="",NA(),CX7)</f>
        <v>79.209999999999994</v>
      </c>
      <c r="CY6" s="22">
        <f t="shared" si="11"/>
        <v>79.040000000000006</v>
      </c>
      <c r="CZ6" s="22">
        <f t="shared" si="11"/>
        <v>79.44</v>
      </c>
      <c r="DA6" s="22">
        <f t="shared" si="11"/>
        <v>79.64</v>
      </c>
      <c r="DB6" s="22">
        <f t="shared" si="11"/>
        <v>84.81</v>
      </c>
      <c r="DC6" s="22">
        <f t="shared" si="11"/>
        <v>84.8</v>
      </c>
      <c r="DD6" s="22">
        <f t="shared" si="11"/>
        <v>84.6</v>
      </c>
      <c r="DE6" s="22">
        <f t="shared" si="11"/>
        <v>84.24</v>
      </c>
      <c r="DF6" s="22">
        <f t="shared" si="11"/>
        <v>84.19</v>
      </c>
      <c r="DG6" s="21" t="str">
        <f>IF(DG7="","",IF(DG7="-","【-】","【"&amp;SUBSTITUTE(TEXT(DG7,"#,##0.00"),"-","△")&amp;"】"))</f>
        <v>【90.12】</v>
      </c>
      <c r="DH6" s="22">
        <f>IF(DH7="",NA(),DH7)</f>
        <v>42.49</v>
      </c>
      <c r="DI6" s="22">
        <f t="shared" ref="DI6:DQ6" si="12">IF(DI7="",NA(),DI7)</f>
        <v>43.5</v>
      </c>
      <c r="DJ6" s="22">
        <f t="shared" si="12"/>
        <v>44.43</v>
      </c>
      <c r="DK6" s="22">
        <f t="shared" si="12"/>
        <v>43.75</v>
      </c>
      <c r="DL6" s="22">
        <f t="shared" si="12"/>
        <v>44.88</v>
      </c>
      <c r="DM6" s="22">
        <f t="shared" si="12"/>
        <v>47.28</v>
      </c>
      <c r="DN6" s="22">
        <f t="shared" si="12"/>
        <v>47.66</v>
      </c>
      <c r="DO6" s="22">
        <f t="shared" si="12"/>
        <v>48.17</v>
      </c>
      <c r="DP6" s="22">
        <f t="shared" si="12"/>
        <v>48.83</v>
      </c>
      <c r="DQ6" s="22">
        <f t="shared" si="12"/>
        <v>49.96</v>
      </c>
      <c r="DR6" s="21" t="str">
        <f>IF(DR7="","",IF(DR7="-","【-】","【"&amp;SUBSTITUTE(TEXT(DR7,"#,##0.00"),"-","△")&amp;"】"))</f>
        <v>【50.88】</v>
      </c>
      <c r="DS6" s="22">
        <f>IF(DS7="",NA(),DS7)</f>
        <v>13.65</v>
      </c>
      <c r="DT6" s="22">
        <f t="shared" ref="DT6:EB6" si="13">IF(DT7="",NA(),DT7)</f>
        <v>14.38</v>
      </c>
      <c r="DU6" s="22">
        <f t="shared" si="13"/>
        <v>15.55</v>
      </c>
      <c r="DV6" s="22">
        <f t="shared" si="13"/>
        <v>16.559999999999999</v>
      </c>
      <c r="DW6" s="22">
        <f t="shared" si="13"/>
        <v>17.579999999999998</v>
      </c>
      <c r="DX6" s="22">
        <f t="shared" si="13"/>
        <v>12.19</v>
      </c>
      <c r="DY6" s="22">
        <f t="shared" si="13"/>
        <v>15.1</v>
      </c>
      <c r="DZ6" s="22">
        <f t="shared" si="13"/>
        <v>17.12</v>
      </c>
      <c r="EA6" s="22">
        <f t="shared" si="13"/>
        <v>18.18</v>
      </c>
      <c r="EB6" s="22">
        <f t="shared" si="13"/>
        <v>19.32</v>
      </c>
      <c r="EC6" s="21" t="str">
        <f>IF(EC7="","",IF(EC7="-","【-】","【"&amp;SUBSTITUTE(TEXT(EC7,"#,##0.00"),"-","△")&amp;"】"))</f>
        <v>【22.30】</v>
      </c>
      <c r="ED6" s="22">
        <f>IF(ED7="",NA(),ED7)</f>
        <v>0.05</v>
      </c>
      <c r="EE6" s="22">
        <f t="shared" ref="EE6:EM6" si="14">IF(EE7="",NA(),EE7)</f>
        <v>0.7</v>
      </c>
      <c r="EF6" s="22">
        <f t="shared" si="14"/>
        <v>0.67</v>
      </c>
      <c r="EG6" s="22">
        <f t="shared" si="14"/>
        <v>0.68</v>
      </c>
      <c r="EH6" s="22">
        <f t="shared" si="14"/>
        <v>0.77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192023</v>
      </c>
      <c r="D7" s="24">
        <v>46</v>
      </c>
      <c r="E7" s="24">
        <v>1</v>
      </c>
      <c r="F7" s="24">
        <v>0</v>
      </c>
      <c r="G7" s="24">
        <v>1</v>
      </c>
      <c r="H7" s="24" t="s">
        <v>93</v>
      </c>
      <c r="I7" s="24" t="s">
        <v>94</v>
      </c>
      <c r="J7" s="24" t="s">
        <v>95</v>
      </c>
      <c r="K7" s="24" t="s">
        <v>96</v>
      </c>
      <c r="L7" s="24" t="s">
        <v>97</v>
      </c>
      <c r="M7" s="24" t="s">
        <v>98</v>
      </c>
      <c r="N7" s="25" t="s">
        <v>99</v>
      </c>
      <c r="O7" s="25">
        <v>65.53</v>
      </c>
      <c r="P7" s="25">
        <v>99.16</v>
      </c>
      <c r="Q7" s="25">
        <v>1529</v>
      </c>
      <c r="R7" s="25">
        <v>47744</v>
      </c>
      <c r="S7" s="25">
        <v>121.74</v>
      </c>
      <c r="T7" s="25">
        <v>392.18</v>
      </c>
      <c r="U7" s="25">
        <v>47105</v>
      </c>
      <c r="V7" s="25">
        <v>11.59</v>
      </c>
      <c r="W7" s="25">
        <v>4064.28</v>
      </c>
      <c r="X7" s="25">
        <v>118.6</v>
      </c>
      <c r="Y7" s="25">
        <v>118.25</v>
      </c>
      <c r="Z7" s="25">
        <v>114.57</v>
      </c>
      <c r="AA7" s="25">
        <v>116.09</v>
      </c>
      <c r="AB7" s="25">
        <v>114.32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175.55</v>
      </c>
      <c r="AU7" s="25">
        <v>208.4</v>
      </c>
      <c r="AV7" s="25">
        <v>233.28</v>
      </c>
      <c r="AW7" s="25">
        <v>173.1</v>
      </c>
      <c r="AX7" s="25">
        <v>262.99</v>
      </c>
      <c r="AY7" s="25">
        <v>357.34</v>
      </c>
      <c r="AZ7" s="25">
        <v>366.03</v>
      </c>
      <c r="BA7" s="25">
        <v>365.18</v>
      </c>
      <c r="BB7" s="25">
        <v>327.77</v>
      </c>
      <c r="BC7" s="25">
        <v>338.02</v>
      </c>
      <c r="BD7" s="25">
        <v>261.51</v>
      </c>
      <c r="BE7" s="25">
        <v>574.11</v>
      </c>
      <c r="BF7" s="25">
        <v>583.21</v>
      </c>
      <c r="BG7" s="25">
        <v>613.98</v>
      </c>
      <c r="BH7" s="25">
        <v>601.92999999999995</v>
      </c>
      <c r="BI7" s="25">
        <v>619.78</v>
      </c>
      <c r="BJ7" s="25">
        <v>373.69</v>
      </c>
      <c r="BK7" s="25">
        <v>370.12</v>
      </c>
      <c r="BL7" s="25">
        <v>371.65</v>
      </c>
      <c r="BM7" s="25">
        <v>397.1</v>
      </c>
      <c r="BN7" s="25">
        <v>379.91</v>
      </c>
      <c r="BO7" s="25">
        <v>265.16000000000003</v>
      </c>
      <c r="BP7" s="25">
        <v>118.01</v>
      </c>
      <c r="BQ7" s="25">
        <v>117.76</v>
      </c>
      <c r="BR7" s="25">
        <v>112.42</v>
      </c>
      <c r="BS7" s="25">
        <v>115.33</v>
      </c>
      <c r="BT7" s="25">
        <v>113.79</v>
      </c>
      <c r="BU7" s="25">
        <v>99.87</v>
      </c>
      <c r="BV7" s="25">
        <v>100.42</v>
      </c>
      <c r="BW7" s="25">
        <v>98.77</v>
      </c>
      <c r="BX7" s="25">
        <v>95.79</v>
      </c>
      <c r="BY7" s="25">
        <v>98.3</v>
      </c>
      <c r="BZ7" s="25">
        <v>102.35</v>
      </c>
      <c r="CA7" s="25">
        <v>69.739999999999995</v>
      </c>
      <c r="CB7" s="25">
        <v>72.53</v>
      </c>
      <c r="CC7" s="25">
        <v>76.39</v>
      </c>
      <c r="CD7" s="25">
        <v>73.12</v>
      </c>
      <c r="CE7" s="25">
        <v>74.58</v>
      </c>
      <c r="CF7" s="25">
        <v>171.81</v>
      </c>
      <c r="CG7" s="25">
        <v>171.67</v>
      </c>
      <c r="CH7" s="25">
        <v>173.67</v>
      </c>
      <c r="CI7" s="25">
        <v>171.13</v>
      </c>
      <c r="CJ7" s="25">
        <v>173.7</v>
      </c>
      <c r="CK7" s="25">
        <v>167.74</v>
      </c>
      <c r="CL7" s="25">
        <v>56.08</v>
      </c>
      <c r="CM7" s="25">
        <v>53.74</v>
      </c>
      <c r="CN7" s="25">
        <v>50.88</v>
      </c>
      <c r="CO7" s="25">
        <v>52.22</v>
      </c>
      <c r="CP7" s="25">
        <v>51.71</v>
      </c>
      <c r="CQ7" s="25">
        <v>60.03</v>
      </c>
      <c r="CR7" s="25">
        <v>59.74</v>
      </c>
      <c r="CS7" s="25">
        <v>59.67</v>
      </c>
      <c r="CT7" s="25">
        <v>60.12</v>
      </c>
      <c r="CU7" s="25">
        <v>60.34</v>
      </c>
      <c r="CV7" s="25">
        <v>60.29</v>
      </c>
      <c r="CW7" s="25">
        <v>79.459999999999994</v>
      </c>
      <c r="CX7" s="25">
        <v>79.209999999999994</v>
      </c>
      <c r="CY7" s="25">
        <v>79.040000000000006</v>
      </c>
      <c r="CZ7" s="25">
        <v>79.44</v>
      </c>
      <c r="DA7" s="25">
        <v>79.64</v>
      </c>
      <c r="DB7" s="25">
        <v>84.81</v>
      </c>
      <c r="DC7" s="25">
        <v>84.8</v>
      </c>
      <c r="DD7" s="25">
        <v>84.6</v>
      </c>
      <c r="DE7" s="25">
        <v>84.24</v>
      </c>
      <c r="DF7" s="25">
        <v>84.19</v>
      </c>
      <c r="DG7" s="25">
        <v>90.12</v>
      </c>
      <c r="DH7" s="25">
        <v>42.49</v>
      </c>
      <c r="DI7" s="25">
        <v>43.5</v>
      </c>
      <c r="DJ7" s="25">
        <v>44.43</v>
      </c>
      <c r="DK7" s="25">
        <v>43.75</v>
      </c>
      <c r="DL7" s="25">
        <v>44.88</v>
      </c>
      <c r="DM7" s="25">
        <v>47.28</v>
      </c>
      <c r="DN7" s="25">
        <v>47.66</v>
      </c>
      <c r="DO7" s="25">
        <v>48.17</v>
      </c>
      <c r="DP7" s="25">
        <v>48.83</v>
      </c>
      <c r="DQ7" s="25">
        <v>49.96</v>
      </c>
      <c r="DR7" s="25">
        <v>50.88</v>
      </c>
      <c r="DS7" s="25">
        <v>13.65</v>
      </c>
      <c r="DT7" s="25">
        <v>14.38</v>
      </c>
      <c r="DU7" s="25">
        <v>15.55</v>
      </c>
      <c r="DV7" s="25">
        <v>16.559999999999999</v>
      </c>
      <c r="DW7" s="25">
        <v>17.579999999999998</v>
      </c>
      <c r="DX7" s="25">
        <v>12.19</v>
      </c>
      <c r="DY7" s="25">
        <v>15.1</v>
      </c>
      <c r="DZ7" s="25">
        <v>17.12</v>
      </c>
      <c r="EA7" s="25">
        <v>18.18</v>
      </c>
      <c r="EB7" s="25">
        <v>19.32</v>
      </c>
      <c r="EC7" s="25">
        <v>22.3</v>
      </c>
      <c r="ED7" s="25">
        <v>0.05</v>
      </c>
      <c r="EE7" s="25">
        <v>0.7</v>
      </c>
      <c r="EF7" s="25">
        <v>0.67</v>
      </c>
      <c r="EG7" s="25">
        <v>0.68</v>
      </c>
      <c r="EH7" s="25">
        <v>0.77</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2023-01-24T04:14:25Z</cp:lastPrinted>
  <dcterms:created xsi:type="dcterms:W3CDTF">2022-12-01T00:58:01Z</dcterms:created>
  <dcterms:modified xsi:type="dcterms:W3CDTF">2023-01-30T00:05:54Z</dcterms:modified>
  <cp:category/>
</cp:coreProperties>
</file>