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R4決算統計（公営企業）\13★経営比較分析表★\02_作成\05■県HP公表■ R5.2.28\確定データ\010 簡易水道\01法適用\01甲府市\"/>
    </mc:Choice>
  </mc:AlternateContent>
  <workbookProtection workbookAlgorithmName="SHA-512" workbookHashValue="fuN5wlzIUqfgcGDSPfAJQ+MKbpdZ0fk9Nc1WypztFeQnUOkvtpnKWBd9DkG9aM4YVniuNcORS+PQp7Pek4Jsqg==" workbookSaltValue="1dJqVajRq4EvAEeFceWHdw==" workbookSpinCount="100000" lockStructure="1"/>
  <bookViews>
    <workbookView xWindow="0" yWindow="0" windowWidth="30720" windowHeight="12696"/>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<sst xmlns="http://schemas.openxmlformats.org/spreadsheetml/2006/main" count="294" uniqueCount="114">
  <si>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</si>
  <si>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</si>
  <si>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</si>
  <si>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</si>
  <si>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</si>
  <si>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</si>
  <si>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</si>
  <si>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</si>
  <si>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</si>
  <si>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</si>
  <si>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</si>
  <si>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</si>
  <si>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</si>
  <si>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</si>
  <si>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</si>
  <si>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</si>
  <si>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</si>
  <si>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</si>
  <si>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</si>
  <si>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</si>
  <si>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</si>
  <si>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</si>
  <si>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</si>
  <si>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</si>
  <si>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</si>
  <si>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</si>
  <si>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</si>
  <si>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</si>
  <si>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</si>
  <si>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</si>
  <si>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</si>
  <si>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</si>
  <si>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</si>
  <si>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</si>
  <si>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</si>
  <si>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</si>
  <si>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</si>
  <si>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</si>
  <si>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</si>
  <si>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</si>
  <si>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</si>
  <si>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</si>
  <si>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</si>
  <si>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</si>
  <si>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</si>
  <si>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</si>
  <si>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</si>
  <si>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</si>
  <si>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</si>
  <si>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</si>
  <si>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</si>
  <si>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</si>
  <si>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</si>
  <si>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</si>
  <si>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</si>
  <si>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</si>
  <si>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</si>
  <si>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</si>
  <si>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</si>
  <si>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</si>
  <si>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</si>
  <si>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</si>
  <si>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</si>
  <si>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</si>
  <si>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</si>
  <si>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</si>
  <si>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</si>
  <si>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</si>
  <si>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</si>
  <si>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</si>
  <si>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</si>
  <si>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</si>
  <si>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</si>
  <si>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</si>
  <si>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</si>
  <si>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</si>
  <si>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</si>
  <si>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</si>
  <si>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</si>
  <si>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</si>
  <si>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</si>
  <si>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</si>
  <si>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</si>
  <si>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</si>
  <si>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</si>
  <si>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</si>
  <si>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</si>
  <si>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</si>
  <si>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</si>
  <si>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</si>
  <si>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</si>
  <si>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</si>
  <si>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</si>
  <si>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甲府市</t>
  </si>
  <si>
    <t>法適用</t>
  </si>
  <si>
    <t>水道事業</t>
  </si>
  <si>
    <t>簡易水道事業</t>
  </si>
  <si>
    <t>C4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</si>
  <si>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</si>
  <si>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</si>
  <si>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</si>
  <si>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</si>
  <si>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</si>
  <si>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</si>
  <si>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</si>
  <si>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</si>
  <si>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</si>
  <si>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</si>
  <si>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</si>
  <si>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</si>
  <si>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</si>
  <si>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経常収支比率は、前年度に比較して増加し、100％を上回っていることから給水収益等により維持管理費や支払利息等の費用を賄えている。しかし給水区域内の過疎化を要因とした、給水人口の減少による厳しい経営状況となっている。
流動比率は、前年度と比較して増加し、100％を上回っており、短期的な債務に対する支払能力は確保できている。
企業債残高対給水収益比率は、前年度と比較して減少しているが、類似団体の平均値を大きく上回っている。施設更新の財源を企業債で賄っており、事業に対する給水収益が微小であることが要因である。
料金回収率は、前年度と比較して減少しているが、100％を大きく下回っている。料金収入のみでは費用が賄えておらず、一般会計からの繰入金に頼る運営状況であり、長期的な財政計画のもと経営の健全化が当面の課題である。
給水原価は、前年度と比較して減少しており、類似団体の平均値を下回っている。今後も経営の効率化に努めていく。
施設利用率は、前年度と比較して減少しているが、類似団体の平均値を上回っている。
引き続き施設規模の適正化や計画的な施設更新を行っていく。
有収率は、前年度と比較して減少しており、類似団体の平均値を下回っている。これは漏水等により配水量が増加したことが主な要因であることから、財政状況も考慮するなかで計画的な修繕が必要である。</t>
    <rPh sb="0" eb="2">
      <t>ケイジョウ</t>
    </rPh>
    <rPh sb="2" eb="4">
      <t>シュウシ</t>
    </rPh>
    <rPh sb="4" eb="6">
      <t>ヒリツ</t>
    </rPh>
    <rPh sb="8" eb="11">
      <t>ゼンネンド</t>
    </rPh>
    <rPh sb="12" eb="14">
      <t>ヒカク</t>
    </rPh>
    <rPh sb="16" eb="18">
      <t>ゾウカ</t>
    </rPh>
    <rPh sb="25" eb="27">
      <t>ウワマワ</t>
    </rPh>
    <rPh sb="35" eb="37">
      <t>キュウスイ</t>
    </rPh>
    <rPh sb="37" eb="39">
      <t>シュウエキ</t>
    </rPh>
    <rPh sb="39" eb="40">
      <t>トウ</t>
    </rPh>
    <rPh sb="43" eb="45">
      <t>イジ</t>
    </rPh>
    <rPh sb="45" eb="48">
      <t>カンリヒ</t>
    </rPh>
    <rPh sb="49" eb="51">
      <t>シハライ</t>
    </rPh>
    <rPh sb="51" eb="53">
      <t>リソク</t>
    </rPh>
    <rPh sb="53" eb="54">
      <t>トウ</t>
    </rPh>
    <rPh sb="55" eb="57">
      <t>ヒヨウ</t>
    </rPh>
    <rPh sb="58" eb="59">
      <t>マカナ</t>
    </rPh>
    <rPh sb="114" eb="117">
      <t>ゼンネンド</t>
    </rPh>
    <rPh sb="118" eb="120">
      <t>ヒカク</t>
    </rPh>
    <rPh sb="122" eb="124">
      <t>ゾウカ</t>
    </rPh>
    <rPh sb="131" eb="133">
      <t>ウワマワ</t>
    </rPh>
    <rPh sb="138" eb="141">
      <t>タンキテキ</t>
    </rPh>
    <rPh sb="142" eb="144">
      <t>サイム</t>
    </rPh>
    <rPh sb="145" eb="146">
      <t>タイ</t>
    </rPh>
    <rPh sb="148" eb="150">
      <t>シハラ</t>
    </rPh>
    <rPh sb="150" eb="152">
      <t>ノウリョク</t>
    </rPh>
    <rPh sb="153" eb="155">
      <t>カクホ</t>
    </rPh>
    <rPh sb="176" eb="177">
      <t>ゼン</t>
    </rPh>
    <rPh sb="177" eb="179">
      <t>ネンド</t>
    </rPh>
    <rPh sb="180" eb="182">
      <t>ヒカク</t>
    </rPh>
    <rPh sb="184" eb="186">
      <t>ゲンショウ</t>
    </rPh>
    <rPh sb="262" eb="265">
      <t>ゼンネンド</t>
    </rPh>
    <rPh sb="266" eb="268">
      <t>ヒカク</t>
    </rPh>
    <rPh sb="270" eb="272">
      <t>ゲンショウ</t>
    </rPh>
    <rPh sb="366" eb="369">
      <t>ゼンネンド</t>
    </rPh>
    <rPh sb="370" eb="372">
      <t>ヒカク</t>
    </rPh>
    <rPh sb="374" eb="376">
      <t>ゲンショウ</t>
    </rPh>
    <rPh sb="421" eb="424">
      <t>ゼンネンド</t>
    </rPh>
    <rPh sb="425" eb="427">
      <t>ヒカク</t>
    </rPh>
    <rPh sb="429" eb="431">
      <t>ゲンショウ</t>
    </rPh>
    <rPh sb="454" eb="455">
      <t>ヒ</t>
    </rPh>
    <rPh sb="456" eb="457">
      <t>ツヅ</t>
    </rPh>
    <rPh sb="488" eb="491">
      <t>ゼンネンド</t>
    </rPh>
    <phoneticPr fontId="4"/>
  </si>
  <si>
    <t>有形固定資産減価償却率は前年度に比べて増加しているが、類似団体の平均値を大きく下回っている。管路経年化率は前年度に比べて大きく増加し、類似団体の平均値を上回っている。当年度に法定耐用年数を経過した管路を多く保有していることが要因である。財政状況を考慮するなかで、計画的な施設更新が必要である。</t>
    <rPh sb="12" eb="15">
      <t>ゼンネンド</t>
    </rPh>
    <rPh sb="16" eb="17">
      <t>クラ</t>
    </rPh>
    <rPh sb="19" eb="21">
      <t>ゾウカ</t>
    </rPh>
    <rPh sb="27" eb="29">
      <t>ルイジ</t>
    </rPh>
    <rPh sb="29" eb="31">
      <t>ダンタイ</t>
    </rPh>
    <rPh sb="32" eb="35">
      <t>ヘイキンチ</t>
    </rPh>
    <rPh sb="36" eb="37">
      <t>オオ</t>
    </rPh>
    <rPh sb="39" eb="41">
      <t>シタマワ</t>
    </rPh>
    <rPh sb="46" eb="48">
      <t>カンロ</t>
    </rPh>
    <rPh sb="48" eb="51">
      <t>ケイネンカ</t>
    </rPh>
    <rPh sb="51" eb="52">
      <t>リツ</t>
    </rPh>
    <rPh sb="53" eb="56">
      <t>ゼンネンド</t>
    </rPh>
    <rPh sb="57" eb="58">
      <t>クラ</t>
    </rPh>
    <rPh sb="60" eb="61">
      <t>オオ</t>
    </rPh>
    <rPh sb="63" eb="65">
      <t>ゾウカ</t>
    </rPh>
    <rPh sb="76" eb="78">
      <t>ウワマワ</t>
    </rPh>
    <rPh sb="83" eb="86">
      <t>トウネンド</t>
    </rPh>
    <rPh sb="87" eb="89">
      <t>ホウテイ</t>
    </rPh>
    <rPh sb="89" eb="91">
      <t>タイヨウ</t>
    </rPh>
    <rPh sb="91" eb="93">
      <t>ネンスウ</t>
    </rPh>
    <rPh sb="94" eb="96">
      <t>ケイカ</t>
    </rPh>
    <rPh sb="98" eb="100">
      <t>カンロ</t>
    </rPh>
    <rPh sb="101" eb="102">
      <t>オオ</t>
    </rPh>
    <rPh sb="103" eb="105">
      <t>ホユウ</t>
    </rPh>
    <rPh sb="112" eb="114">
      <t>ヨウイン</t>
    </rPh>
    <phoneticPr fontId="4"/>
  </si>
  <si>
    <t>本市の簡易水道等事業を取り巻く経営状況は、料金収入のみでは費用が賄えておらず、一般会計からの繰入金に頼る運営状況である。
今後は、人口減少に伴う料金収入の減少、施設の更新投資の増大などにより、益々厳しさを増していくことが想定される中で、経常収支比率等の改善、累積欠損金の解消に向け、令和2年度に策定した「甲府市簡易水道等事業経営戦略」に基づき、中・長期的視点に立った計画的な経営に取り組み、効率化、健全化に努め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</si>
</sst>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E55A-4C66-BC85-480718E94F1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0.96</c:v>
                </c:pt>
                <c:pt idx="4">
                  <c:v>0.37</c:v>
                </c:pt>
              </c:numCache>
            </c:numRef>
          </c:val>
          <c:smooth val="0"/>
          <c:extLst>
            <c:ext xmlns:c16="http://schemas.microsoft.com/office/drawing/2014/chart" uri="{C3380CC4-5D6E-409C-BE32-E72D297353CC}">
              <c16:uniqueId val="{00000001-E55A-4C66-BC85-480718E94F1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0</c:v>
                </c:pt>
                <c:pt idx="1">
                  <c:v>0</c:v>
                </c:pt>
                <c:pt idx="2">
                  <c:v>0</c:v>
                </c:pt>
                <c:pt idx="3">
                  <c:v>89.98</c:v>
                </c:pt>
                <c:pt idx="4">
                  <c:v>102.74</c:v>
                </c:pt>
              </c:numCache>
            </c:numRef>
          </c:val>
          <c:extLst>
            <c:ext xmlns:c16="http://schemas.microsoft.com/office/drawing/2014/chart" uri="{C3380CC4-5D6E-409C-BE32-E72D297353CC}">
              <c16:uniqueId val="{00000000-5ECA-411D-817C-C7EA81051F4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97.61</c:v>
                </c:pt>
                <c:pt idx="4">
                  <c:v>98.78</c:v>
                </c:pt>
              </c:numCache>
            </c:numRef>
          </c:val>
          <c:smooth val="0"/>
          <c:extLst>
            <c:ext xmlns:c16="http://schemas.microsoft.com/office/drawing/2014/chart" uri="{C3380CC4-5D6E-409C-BE32-E72D297353CC}">
              <c16:uniqueId val="{00000001-5ECA-411D-817C-C7EA81051F4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0</c:v>
                </c:pt>
                <c:pt idx="1">
                  <c:v>0</c:v>
                </c:pt>
                <c:pt idx="2">
                  <c:v>0</c:v>
                </c:pt>
                <c:pt idx="3">
                  <c:v>10.49</c:v>
                </c:pt>
                <c:pt idx="4">
                  <c:v>19.72</c:v>
                </c:pt>
              </c:numCache>
            </c:numRef>
          </c:val>
          <c:extLst>
            <c:ext xmlns:c16="http://schemas.microsoft.com/office/drawing/2014/chart" uri="{C3380CC4-5D6E-409C-BE32-E72D297353CC}">
              <c16:uniqueId val="{00000000-9EDF-41D7-BB89-712AC762C3E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24.16</c:v>
                </c:pt>
                <c:pt idx="4">
                  <c:v>29.81</c:v>
                </c:pt>
              </c:numCache>
            </c:numRef>
          </c:val>
          <c:smooth val="0"/>
          <c:extLst>
            <c:ext xmlns:c16="http://schemas.microsoft.com/office/drawing/2014/chart" uri="{C3380CC4-5D6E-409C-BE32-E72D297353CC}">
              <c16:uniqueId val="{00000001-9EDF-41D7-BB89-712AC762C3E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c:v>
                </c:pt>
                <c:pt idx="1">
                  <c:v>0</c:v>
                </c:pt>
                <c:pt idx="2">
                  <c:v>0</c:v>
                </c:pt>
                <c:pt idx="3">
                  <c:v>6.68</c:v>
                </c:pt>
                <c:pt idx="4">
                  <c:v>36.96</c:v>
                </c:pt>
              </c:numCache>
            </c:numRef>
          </c:val>
          <c:extLst>
            <c:ext xmlns:c16="http://schemas.microsoft.com/office/drawing/2014/chart" uri="{C3380CC4-5D6E-409C-BE32-E72D297353CC}">
              <c16:uniqueId val="{00000000-91A6-46EF-AC3C-A456D5E3669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18.829999999999998</c:v>
                </c:pt>
                <c:pt idx="4">
                  <c:v>18.05</c:v>
                </c:pt>
              </c:numCache>
            </c:numRef>
          </c:val>
          <c:smooth val="0"/>
          <c:extLst>
            <c:ext xmlns:c16="http://schemas.microsoft.com/office/drawing/2014/chart" uri="{C3380CC4-5D6E-409C-BE32-E72D297353CC}">
              <c16:uniqueId val="{00000001-91A6-46EF-AC3C-A456D5E3669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280.49</c:v>
                </c:pt>
                <c:pt idx="4">
                  <c:v>227.45</c:v>
                </c:pt>
              </c:numCache>
            </c:numRef>
          </c:val>
          <c:extLst>
            <c:ext xmlns:c16="http://schemas.microsoft.com/office/drawing/2014/chart" uri="{C3380CC4-5D6E-409C-BE32-E72D297353CC}">
              <c16:uniqueId val="{00000000-537F-4811-A777-673704DC1D2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143.65</c:v>
                </c:pt>
                <c:pt idx="4">
                  <c:v>155.82</c:v>
                </c:pt>
              </c:numCache>
            </c:numRef>
          </c:val>
          <c:smooth val="0"/>
          <c:extLst>
            <c:ext xmlns:c16="http://schemas.microsoft.com/office/drawing/2014/chart" uri="{C3380CC4-5D6E-409C-BE32-E72D297353CC}">
              <c16:uniqueId val="{00000001-537F-4811-A777-673704DC1D2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0</c:v>
                </c:pt>
                <c:pt idx="1">
                  <c:v>0</c:v>
                </c:pt>
                <c:pt idx="2">
                  <c:v>0</c:v>
                </c:pt>
                <c:pt idx="3">
                  <c:v>87.87</c:v>
                </c:pt>
                <c:pt idx="4">
                  <c:v>126.34</c:v>
                </c:pt>
              </c:numCache>
            </c:numRef>
          </c:val>
          <c:extLst>
            <c:ext xmlns:c16="http://schemas.microsoft.com/office/drawing/2014/chart" uri="{C3380CC4-5D6E-409C-BE32-E72D297353CC}">
              <c16:uniqueId val="{00000000-E4CA-4CAE-B9AD-949E7F4898D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94.01</c:v>
                </c:pt>
                <c:pt idx="4">
                  <c:v>111.08</c:v>
                </c:pt>
              </c:numCache>
            </c:numRef>
          </c:val>
          <c:smooth val="0"/>
          <c:extLst>
            <c:ext xmlns:c16="http://schemas.microsoft.com/office/drawing/2014/chart" uri="{C3380CC4-5D6E-409C-BE32-E72D297353CC}">
              <c16:uniqueId val="{00000001-E4CA-4CAE-B9AD-949E7F4898D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0</c:v>
                </c:pt>
                <c:pt idx="1">
                  <c:v>0</c:v>
                </c:pt>
                <c:pt idx="2">
                  <c:v>0</c:v>
                </c:pt>
                <c:pt idx="3">
                  <c:v>4220.9799999999996</c:v>
                </c:pt>
                <c:pt idx="4">
                  <c:v>4074.34</c:v>
                </c:pt>
              </c:numCache>
            </c:numRef>
          </c:val>
          <c:extLst>
            <c:ext xmlns:c16="http://schemas.microsoft.com/office/drawing/2014/chart" uri="{C3380CC4-5D6E-409C-BE32-E72D297353CC}">
              <c16:uniqueId val="{00000000-3C0A-4F36-9FFE-CD9A52C39EA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1421.84</c:v>
                </c:pt>
                <c:pt idx="4">
                  <c:v>1596.62</c:v>
                </c:pt>
              </c:numCache>
            </c:numRef>
          </c:val>
          <c:smooth val="0"/>
          <c:extLst>
            <c:ext xmlns:c16="http://schemas.microsoft.com/office/drawing/2014/chart" uri="{C3380CC4-5D6E-409C-BE32-E72D297353CC}">
              <c16:uniqueId val="{00000001-3C0A-4F36-9FFE-CD9A52C39EA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0</c:v>
                </c:pt>
                <c:pt idx="1">
                  <c:v>0</c:v>
                </c:pt>
                <c:pt idx="2">
                  <c:v>0</c:v>
                </c:pt>
                <c:pt idx="3">
                  <c:v>5.12</c:v>
                </c:pt>
                <c:pt idx="4">
                  <c:v>5.87</c:v>
                </c:pt>
              </c:numCache>
            </c:numRef>
          </c:val>
          <c:extLst>
            <c:ext xmlns:c16="http://schemas.microsoft.com/office/drawing/2014/chart" uri="{C3380CC4-5D6E-409C-BE32-E72D297353CC}">
              <c16:uniqueId val="{00000000-46B4-4569-853D-B3FE775CAA8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35.72</c:v>
                </c:pt>
                <c:pt idx="4">
                  <c:v>33.659999999999997</c:v>
                </c:pt>
              </c:numCache>
            </c:numRef>
          </c:val>
          <c:smooth val="0"/>
          <c:extLst>
            <c:ext xmlns:c16="http://schemas.microsoft.com/office/drawing/2014/chart" uri="{C3380CC4-5D6E-409C-BE32-E72D297353CC}">
              <c16:uniqueId val="{00000001-46B4-4569-853D-B3FE775CAA8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0</c:v>
                </c:pt>
                <c:pt idx="1">
                  <c:v>0</c:v>
                </c:pt>
                <c:pt idx="2">
                  <c:v>0</c:v>
                </c:pt>
                <c:pt idx="3">
                  <c:v>362.67</c:v>
                </c:pt>
                <c:pt idx="4">
                  <c:v>350.28</c:v>
                </c:pt>
              </c:numCache>
            </c:numRef>
          </c:val>
          <c:extLst>
            <c:ext xmlns:c16="http://schemas.microsoft.com/office/drawing/2014/chart" uri="{C3380CC4-5D6E-409C-BE32-E72D297353CC}">
              <c16:uniqueId val="{00000000-65FA-424D-AF7D-3B92659A174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471.3</c:v>
                </c:pt>
                <c:pt idx="4">
                  <c:v>506.68</c:v>
                </c:pt>
              </c:numCache>
            </c:numRef>
          </c:val>
          <c:smooth val="0"/>
          <c:extLst>
            <c:ext xmlns:c16="http://schemas.microsoft.com/office/drawing/2014/chart" uri="{C3380CC4-5D6E-409C-BE32-E72D297353CC}">
              <c16:uniqueId val="{00000001-65FA-424D-AF7D-3B92659A174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0</c:v>
                </c:pt>
                <c:pt idx="1">
                  <c:v>0</c:v>
                </c:pt>
                <c:pt idx="2">
                  <c:v>0</c:v>
                </c:pt>
                <c:pt idx="3">
                  <c:v>86.14</c:v>
                </c:pt>
                <c:pt idx="4">
                  <c:v>81.5</c:v>
                </c:pt>
              </c:numCache>
            </c:numRef>
          </c:val>
          <c:extLst>
            <c:ext xmlns:c16="http://schemas.microsoft.com/office/drawing/2014/chart" uri="{C3380CC4-5D6E-409C-BE32-E72D297353CC}">
              <c16:uniqueId val="{00000000-464E-4A4E-8457-7FD938FF7F9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51.52</c:v>
                </c:pt>
                <c:pt idx="4">
                  <c:v>48.75</c:v>
                </c:pt>
              </c:numCache>
            </c:numRef>
          </c:val>
          <c:smooth val="0"/>
          <c:extLst>
            <c:ext xmlns:c16="http://schemas.microsoft.com/office/drawing/2014/chart" uri="{C3380CC4-5D6E-409C-BE32-E72D297353CC}">
              <c16:uniqueId val="{00000001-464E-4A4E-8457-7FD938FF7F9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0</c:v>
                </c:pt>
                <c:pt idx="1">
                  <c:v>0</c:v>
                </c:pt>
                <c:pt idx="2">
                  <c:v>0</c:v>
                </c:pt>
                <c:pt idx="3">
                  <c:v>48.23</c:v>
                </c:pt>
                <c:pt idx="4">
                  <c:v>45.65</c:v>
                </c:pt>
              </c:numCache>
            </c:numRef>
          </c:val>
          <c:extLst>
            <c:ext xmlns:c16="http://schemas.microsoft.com/office/drawing/2014/chart" uri="{C3380CC4-5D6E-409C-BE32-E72D297353CC}">
              <c16:uniqueId val="{00000000-412C-42AB-B898-FBED4B5B130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61.29</c:v>
                </c:pt>
                <c:pt idx="4">
                  <c:v>60.88</c:v>
                </c:pt>
              </c:numCache>
            </c:numRef>
          </c:val>
          <c:smooth val="0"/>
          <c:extLst>
            <c:ext xmlns:c16="http://schemas.microsoft.com/office/drawing/2014/chart" uri="{C3380CC4-5D6E-409C-BE32-E72D297353CC}">
              <c16:uniqueId val="{00000001-412C-42AB-B898-FBED4B5B130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【105.46】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【28.96】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【185.62】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【1,125.39】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【60.84】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【35.99】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山梨県　甲府市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簡易水道事業</v>
      </c>
      <c r="Q8" s="44"/>
      <c r="R8" s="44"/>
      <c r="S8" s="44"/>
      <c r="T8" s="44"/>
      <c r="U8" s="44"/>
      <c r="V8" s="44"/>
      <c r="W8" s="44" t="str">
        <f>データ!$L$6</f>
        <v>C4</v>
      </c>
      <c r="X8" s="44"/>
      <c r="Y8" s="44"/>
      <c r="Z8" s="44"/>
      <c r="AA8" s="44"/>
      <c r="AB8" s="44"/>
      <c r="AC8" s="44"/>
      <c r="AD8" s="44" t="str">
        <f>データ!$M$6</f>
        <v>非設置</v>
      </c>
      <c r="AE8" s="44"/>
      <c r="AF8" s="44"/>
      <c r="AG8" s="44"/>
      <c r="AH8" s="44"/>
      <c r="AI8" s="44"/>
      <c r="AJ8" s="44"/>
      <c r="AK8" s="2"/>
      <c r="AL8" s="45">
        <f>データ!$R$6</f>
        <v>186249</v>
      </c>
      <c r="AM8" s="45"/>
      <c r="AN8" s="45"/>
      <c r="AO8" s="45"/>
      <c r="AP8" s="45"/>
      <c r="AQ8" s="45"/>
      <c r="AR8" s="45"/>
      <c r="AS8" s="45"/>
      <c r="AT8" s="46">
        <f>データ!$S$6</f>
        <v>212.47</v>
      </c>
      <c r="AU8" s="47"/>
      <c r="AV8" s="47"/>
      <c r="AW8" s="47"/>
      <c r="AX8" s="47"/>
      <c r="AY8" s="47"/>
      <c r="AZ8" s="47"/>
      <c r="BA8" s="47"/>
      <c r="BB8" s="48">
        <f>データ!$T$6</f>
        <v>876.59</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40.94</v>
      </c>
      <c r="J10" s="47"/>
      <c r="K10" s="47"/>
      <c r="L10" s="47"/>
      <c r="M10" s="47"/>
      <c r="N10" s="47"/>
      <c r="O10" s="81"/>
      <c r="P10" s="48">
        <f>データ!$P$6</f>
        <v>0.19</v>
      </c>
      <c r="Q10" s="48"/>
      <c r="R10" s="48"/>
      <c r="S10" s="48"/>
      <c r="T10" s="48"/>
      <c r="U10" s="48"/>
      <c r="V10" s="48"/>
      <c r="W10" s="45">
        <f>データ!$Q$6</f>
        <v>1100</v>
      </c>
      <c r="X10" s="45"/>
      <c r="Y10" s="45"/>
      <c r="Z10" s="45"/>
      <c r="AA10" s="45"/>
      <c r="AB10" s="45"/>
      <c r="AC10" s="45"/>
      <c r="AD10" s="2"/>
      <c r="AE10" s="2"/>
      <c r="AF10" s="2"/>
      <c r="AG10" s="2"/>
      <c r="AH10" s="2"/>
      <c r="AI10" s="2"/>
      <c r="AJ10" s="2"/>
      <c r="AK10" s="2"/>
      <c r="AL10" s="45">
        <f>データ!$U$6</f>
        <v>349</v>
      </c>
      <c r="AM10" s="45"/>
      <c r="AN10" s="45"/>
      <c r="AO10" s="45"/>
      <c r="AP10" s="45"/>
      <c r="AQ10" s="45"/>
      <c r="AR10" s="45"/>
      <c r="AS10" s="45"/>
      <c r="AT10" s="46">
        <f>データ!$V$6</f>
        <v>2.59</v>
      </c>
      <c r="AU10" s="47"/>
      <c r="AV10" s="47"/>
      <c r="AW10" s="47"/>
      <c r="AX10" s="47"/>
      <c r="AY10" s="47"/>
      <c r="AZ10" s="47"/>
      <c r="BA10" s="47"/>
      <c r="BB10" s="48">
        <f>データ!$W$6</f>
        <v>134.75</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90" t="s">
        <v>111</v>
      </c>
      <c r="BM16" s="91"/>
      <c r="BN16" s="91"/>
      <c r="BO16" s="91"/>
      <c r="BP16" s="91"/>
      <c r="BQ16" s="91"/>
      <c r="BR16" s="91"/>
      <c r="BS16" s="91"/>
      <c r="BT16" s="91"/>
      <c r="BU16" s="91"/>
      <c r="BV16" s="91"/>
      <c r="BW16" s="91"/>
      <c r="BX16" s="91"/>
      <c r="BY16" s="91"/>
      <c r="BZ16" s="9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90"/>
      <c r="BM17" s="91"/>
      <c r="BN17" s="91"/>
      <c r="BO17" s="91"/>
      <c r="BP17" s="91"/>
      <c r="BQ17" s="91"/>
      <c r="BR17" s="91"/>
      <c r="BS17" s="91"/>
      <c r="BT17" s="91"/>
      <c r="BU17" s="91"/>
      <c r="BV17" s="91"/>
      <c r="BW17" s="91"/>
      <c r="BX17" s="91"/>
      <c r="BY17" s="91"/>
      <c r="BZ17" s="9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90"/>
      <c r="BM18" s="91"/>
      <c r="BN18" s="91"/>
      <c r="BO18" s="91"/>
      <c r="BP18" s="91"/>
      <c r="BQ18" s="91"/>
      <c r="BR18" s="91"/>
      <c r="BS18" s="91"/>
      <c r="BT18" s="91"/>
      <c r="BU18" s="91"/>
      <c r="BV18" s="91"/>
      <c r="BW18" s="91"/>
      <c r="BX18" s="91"/>
      <c r="BY18" s="91"/>
      <c r="BZ18" s="9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90"/>
      <c r="BM19" s="91"/>
      <c r="BN19" s="91"/>
      <c r="BO19" s="91"/>
      <c r="BP19" s="91"/>
      <c r="BQ19" s="91"/>
      <c r="BR19" s="91"/>
      <c r="BS19" s="91"/>
      <c r="BT19" s="91"/>
      <c r="BU19" s="91"/>
      <c r="BV19" s="91"/>
      <c r="BW19" s="91"/>
      <c r="BX19" s="91"/>
      <c r="BY19" s="91"/>
      <c r="BZ19" s="9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90"/>
      <c r="BM20" s="91"/>
      <c r="BN20" s="91"/>
      <c r="BO20" s="91"/>
      <c r="BP20" s="91"/>
      <c r="BQ20" s="91"/>
      <c r="BR20" s="91"/>
      <c r="BS20" s="91"/>
      <c r="BT20" s="91"/>
      <c r="BU20" s="91"/>
      <c r="BV20" s="91"/>
      <c r="BW20" s="91"/>
      <c r="BX20" s="91"/>
      <c r="BY20" s="91"/>
      <c r="BZ20" s="9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90"/>
      <c r="BM21" s="91"/>
      <c r="BN21" s="91"/>
      <c r="BO21" s="91"/>
      <c r="BP21" s="91"/>
      <c r="BQ21" s="91"/>
      <c r="BR21" s="91"/>
      <c r="BS21" s="91"/>
      <c r="BT21" s="91"/>
      <c r="BU21" s="91"/>
      <c r="BV21" s="91"/>
      <c r="BW21" s="91"/>
      <c r="BX21" s="91"/>
      <c r="BY21" s="91"/>
      <c r="BZ21" s="9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90"/>
      <c r="BM22" s="91"/>
      <c r="BN22" s="91"/>
      <c r="BO22" s="91"/>
      <c r="BP22" s="91"/>
      <c r="BQ22" s="91"/>
      <c r="BR22" s="91"/>
      <c r="BS22" s="91"/>
      <c r="BT22" s="91"/>
      <c r="BU22" s="91"/>
      <c r="BV22" s="91"/>
      <c r="BW22" s="91"/>
      <c r="BX22" s="91"/>
      <c r="BY22" s="91"/>
      <c r="BZ22" s="9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90"/>
      <c r="BM23" s="91"/>
      <c r="BN23" s="91"/>
      <c r="BO23" s="91"/>
      <c r="BP23" s="91"/>
      <c r="BQ23" s="91"/>
      <c r="BR23" s="91"/>
      <c r="BS23" s="91"/>
      <c r="BT23" s="91"/>
      <c r="BU23" s="91"/>
      <c r="BV23" s="91"/>
      <c r="BW23" s="91"/>
      <c r="BX23" s="91"/>
      <c r="BY23" s="91"/>
      <c r="BZ23" s="9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90"/>
      <c r="BM24" s="91"/>
      <c r="BN24" s="91"/>
      <c r="BO24" s="91"/>
      <c r="BP24" s="91"/>
      <c r="BQ24" s="91"/>
      <c r="BR24" s="91"/>
      <c r="BS24" s="91"/>
      <c r="BT24" s="91"/>
      <c r="BU24" s="91"/>
      <c r="BV24" s="91"/>
      <c r="BW24" s="91"/>
      <c r="BX24" s="91"/>
      <c r="BY24" s="91"/>
      <c r="BZ24" s="9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90"/>
      <c r="BM25" s="91"/>
      <c r="BN25" s="91"/>
      <c r="BO25" s="91"/>
      <c r="BP25" s="91"/>
      <c r="BQ25" s="91"/>
      <c r="BR25" s="91"/>
      <c r="BS25" s="91"/>
      <c r="BT25" s="91"/>
      <c r="BU25" s="91"/>
      <c r="BV25" s="91"/>
      <c r="BW25" s="91"/>
      <c r="BX25" s="91"/>
      <c r="BY25" s="91"/>
      <c r="BZ25" s="9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90"/>
      <c r="BM26" s="91"/>
      <c r="BN26" s="91"/>
      <c r="BO26" s="91"/>
      <c r="BP26" s="91"/>
      <c r="BQ26" s="91"/>
      <c r="BR26" s="91"/>
      <c r="BS26" s="91"/>
      <c r="BT26" s="91"/>
      <c r="BU26" s="91"/>
      <c r="BV26" s="91"/>
      <c r="BW26" s="91"/>
      <c r="BX26" s="91"/>
      <c r="BY26" s="91"/>
      <c r="BZ26" s="9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90"/>
      <c r="BM27" s="91"/>
      <c r="BN27" s="91"/>
      <c r="BO27" s="91"/>
      <c r="BP27" s="91"/>
      <c r="BQ27" s="91"/>
      <c r="BR27" s="91"/>
      <c r="BS27" s="91"/>
      <c r="BT27" s="91"/>
      <c r="BU27" s="91"/>
      <c r="BV27" s="91"/>
      <c r="BW27" s="91"/>
      <c r="BX27" s="91"/>
      <c r="BY27" s="91"/>
      <c r="BZ27" s="9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90"/>
      <c r="BM28" s="91"/>
      <c r="BN28" s="91"/>
      <c r="BO28" s="91"/>
      <c r="BP28" s="91"/>
      <c r="BQ28" s="91"/>
      <c r="BR28" s="91"/>
      <c r="BS28" s="91"/>
      <c r="BT28" s="91"/>
      <c r="BU28" s="91"/>
      <c r="BV28" s="91"/>
      <c r="BW28" s="91"/>
      <c r="BX28" s="91"/>
      <c r="BY28" s="91"/>
      <c r="BZ28" s="9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90"/>
      <c r="BM29" s="91"/>
      <c r="BN29" s="91"/>
      <c r="BO29" s="91"/>
      <c r="BP29" s="91"/>
      <c r="BQ29" s="91"/>
      <c r="BR29" s="91"/>
      <c r="BS29" s="91"/>
      <c r="BT29" s="91"/>
      <c r="BU29" s="91"/>
      <c r="BV29" s="91"/>
      <c r="BW29" s="91"/>
      <c r="BX29" s="91"/>
      <c r="BY29" s="91"/>
      <c r="BZ29" s="9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90"/>
      <c r="BM30" s="91"/>
      <c r="BN30" s="91"/>
      <c r="BO30" s="91"/>
      <c r="BP30" s="91"/>
      <c r="BQ30" s="91"/>
      <c r="BR30" s="91"/>
      <c r="BS30" s="91"/>
      <c r="BT30" s="91"/>
      <c r="BU30" s="91"/>
      <c r="BV30" s="91"/>
      <c r="BW30" s="91"/>
      <c r="BX30" s="91"/>
      <c r="BY30" s="91"/>
      <c r="BZ30" s="9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90"/>
      <c r="BM31" s="91"/>
      <c r="BN31" s="91"/>
      <c r="BO31" s="91"/>
      <c r="BP31" s="91"/>
      <c r="BQ31" s="91"/>
      <c r="BR31" s="91"/>
      <c r="BS31" s="91"/>
      <c r="BT31" s="91"/>
      <c r="BU31" s="91"/>
      <c r="BV31" s="91"/>
      <c r="BW31" s="91"/>
      <c r="BX31" s="91"/>
      <c r="BY31" s="91"/>
      <c r="BZ31" s="9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90"/>
      <c r="BM32" s="91"/>
      <c r="BN32" s="91"/>
      <c r="BO32" s="91"/>
      <c r="BP32" s="91"/>
      <c r="BQ32" s="91"/>
      <c r="BR32" s="91"/>
      <c r="BS32" s="91"/>
      <c r="BT32" s="91"/>
      <c r="BU32" s="91"/>
      <c r="BV32" s="91"/>
      <c r="BW32" s="91"/>
      <c r="BX32" s="91"/>
      <c r="BY32" s="91"/>
      <c r="BZ32" s="9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90"/>
      <c r="BM33" s="91"/>
      <c r="BN33" s="91"/>
      <c r="BO33" s="91"/>
      <c r="BP33" s="91"/>
      <c r="BQ33" s="91"/>
      <c r="BR33" s="91"/>
      <c r="BS33" s="91"/>
      <c r="BT33" s="91"/>
      <c r="BU33" s="91"/>
      <c r="BV33" s="91"/>
      <c r="BW33" s="91"/>
      <c r="BX33" s="91"/>
      <c r="BY33" s="91"/>
      <c r="BZ33" s="9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90"/>
      <c r="BM34" s="91"/>
      <c r="BN34" s="91"/>
      <c r="BO34" s="91"/>
      <c r="BP34" s="91"/>
      <c r="BQ34" s="91"/>
      <c r="BR34" s="91"/>
      <c r="BS34" s="91"/>
      <c r="BT34" s="91"/>
      <c r="BU34" s="91"/>
      <c r="BV34" s="91"/>
      <c r="BW34" s="91"/>
      <c r="BX34" s="91"/>
      <c r="BY34" s="91"/>
      <c r="BZ34" s="9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90"/>
      <c r="BM35" s="91"/>
      <c r="BN35" s="91"/>
      <c r="BO35" s="91"/>
      <c r="BP35" s="91"/>
      <c r="BQ35" s="91"/>
      <c r="BR35" s="91"/>
      <c r="BS35" s="91"/>
      <c r="BT35" s="91"/>
      <c r="BU35" s="91"/>
      <c r="BV35" s="91"/>
      <c r="BW35" s="91"/>
      <c r="BX35" s="91"/>
      <c r="BY35" s="91"/>
      <c r="BZ35" s="9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90"/>
      <c r="BM36" s="91"/>
      <c r="BN36" s="91"/>
      <c r="BO36" s="91"/>
      <c r="BP36" s="91"/>
      <c r="BQ36" s="91"/>
      <c r="BR36" s="91"/>
      <c r="BS36" s="91"/>
      <c r="BT36" s="91"/>
      <c r="BU36" s="91"/>
      <c r="BV36" s="91"/>
      <c r="BW36" s="91"/>
      <c r="BX36" s="91"/>
      <c r="BY36" s="91"/>
      <c r="BZ36" s="9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90"/>
      <c r="BM37" s="91"/>
      <c r="BN37" s="91"/>
      <c r="BO37" s="91"/>
      <c r="BP37" s="91"/>
      <c r="BQ37" s="91"/>
      <c r="BR37" s="91"/>
      <c r="BS37" s="91"/>
      <c r="BT37" s="91"/>
      <c r="BU37" s="91"/>
      <c r="BV37" s="91"/>
      <c r="BW37" s="91"/>
      <c r="BX37" s="91"/>
      <c r="BY37" s="91"/>
      <c r="BZ37" s="9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90"/>
      <c r="BM38" s="91"/>
      <c r="BN38" s="91"/>
      <c r="BO38" s="91"/>
      <c r="BP38" s="91"/>
      <c r="BQ38" s="91"/>
      <c r="BR38" s="91"/>
      <c r="BS38" s="91"/>
      <c r="BT38" s="91"/>
      <c r="BU38" s="91"/>
      <c r="BV38" s="91"/>
      <c r="BW38" s="91"/>
      <c r="BX38" s="91"/>
      <c r="BY38" s="91"/>
      <c r="BZ38" s="9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90"/>
      <c r="BM39" s="91"/>
      <c r="BN39" s="91"/>
      <c r="BO39" s="91"/>
      <c r="BP39" s="91"/>
      <c r="BQ39" s="91"/>
      <c r="BR39" s="91"/>
      <c r="BS39" s="91"/>
      <c r="BT39" s="91"/>
      <c r="BU39" s="91"/>
      <c r="BV39" s="91"/>
      <c r="BW39" s="91"/>
      <c r="BX39" s="91"/>
      <c r="BY39" s="91"/>
      <c r="BZ39" s="9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90"/>
      <c r="BM40" s="91"/>
      <c r="BN40" s="91"/>
      <c r="BO40" s="91"/>
      <c r="BP40" s="91"/>
      <c r="BQ40" s="91"/>
      <c r="BR40" s="91"/>
      <c r="BS40" s="91"/>
      <c r="BT40" s="91"/>
      <c r="BU40" s="91"/>
      <c r="BV40" s="91"/>
      <c r="BW40" s="91"/>
      <c r="BX40" s="91"/>
      <c r="BY40" s="91"/>
      <c r="BZ40" s="9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90"/>
      <c r="BM41" s="91"/>
      <c r="BN41" s="91"/>
      <c r="BO41" s="91"/>
      <c r="BP41" s="91"/>
      <c r="BQ41" s="91"/>
      <c r="BR41" s="91"/>
      <c r="BS41" s="91"/>
      <c r="BT41" s="91"/>
      <c r="BU41" s="91"/>
      <c r="BV41" s="91"/>
      <c r="BW41" s="91"/>
      <c r="BX41" s="91"/>
      <c r="BY41" s="91"/>
      <c r="BZ41" s="9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90"/>
      <c r="BM42" s="91"/>
      <c r="BN42" s="91"/>
      <c r="BO42" s="91"/>
      <c r="BP42" s="91"/>
      <c r="BQ42" s="91"/>
      <c r="BR42" s="91"/>
      <c r="BS42" s="91"/>
      <c r="BT42" s="91"/>
      <c r="BU42" s="91"/>
      <c r="BV42" s="91"/>
      <c r="BW42" s="91"/>
      <c r="BX42" s="91"/>
      <c r="BY42" s="91"/>
      <c r="BZ42" s="9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90"/>
      <c r="BM43" s="91"/>
      <c r="BN43" s="91"/>
      <c r="BO43" s="91"/>
      <c r="BP43" s="91"/>
      <c r="BQ43" s="91"/>
      <c r="BR43" s="91"/>
      <c r="BS43" s="91"/>
      <c r="BT43" s="91"/>
      <c r="BU43" s="91"/>
      <c r="BV43" s="91"/>
      <c r="BW43" s="91"/>
      <c r="BX43" s="91"/>
      <c r="BY43" s="91"/>
      <c r="BZ43" s="9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90"/>
      <c r="BM44" s="91"/>
      <c r="BN44" s="91"/>
      <c r="BO44" s="91"/>
      <c r="BP44" s="91"/>
      <c r="BQ44" s="91"/>
      <c r="BR44" s="91"/>
      <c r="BS44" s="91"/>
      <c r="BT44" s="91"/>
      <c r="BU44" s="91"/>
      <c r="BV44" s="91"/>
      <c r="BW44" s="91"/>
      <c r="BX44" s="91"/>
      <c r="BY44" s="91"/>
      <c r="BZ44" s="92"/>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113</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【105.46】</v>
      </c>
      <c r="F85" s="13" t="str">
        <f>データ!AS6</f>
        <v>【28.96】</v>
      </c>
      <c r="G85" s="13" t="str">
        <f>データ!BD6</f>
        <v>【185.62】</v>
      </c>
      <c r="H85" s="13" t="str">
        <f>データ!BO6</f>
        <v>【1,125.39】</v>
      </c>
      <c r="I85" s="13" t="str">
        <f>データ!BZ6</f>
        <v>【60.84】</v>
      </c>
      <c r="J85" s="13" t="str">
        <f>データ!CK6</f>
        <v>【272.95】</v>
      </c>
      <c r="K85" s="13" t="str">
        <f>データ!CV6</f>
        <v>【51.15】</v>
      </c>
      <c r="L85" s="13" t="str">
        <f>データ!DG6</f>
        <v>【74.54】</v>
      </c>
      <c r="M85" s="13" t="str">
        <f>データ!DR6</f>
        <v>【35.99】</v>
      </c>
      <c r="N85" s="13" t="str">
        <f>データ!EC6</f>
        <v>【17.28】</v>
      </c>
      <c r="O85" s="13" t="str">
        <f>データ!EN6</f>
        <v>【0.32】</v>
      </c>
    </row>
  </sheetData>
  <sheetProtection algorithmName="SHA-512" hashValue="PIwNf5KS4RlUHTxxY++v3M78I7GPSLnIXbsX4zkZZiuMwiJ9CGiZ5PJsLzmHc33cAOTlufNoD3D6LmO+CJOzvg==" saltValue="ylqyaygrYuYg5yRpavdea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192015</v>
      </c>
      <c r="D6" s="20">
        <f t="shared" si="3"/>
        <v>46</v>
      </c>
      <c r="E6" s="20">
        <f t="shared" si="3"/>
        <v>1</v>
      </c>
      <c r="F6" s="20">
        <f t="shared" si="3"/>
        <v>0</v>
      </c>
      <c r="G6" s="20">
        <f t="shared" si="3"/>
        <v>5</v>
      </c>
      <c r="H6" s="20" t="str">
        <f t="shared" si="3"/>
        <v>山梨県　甲府市</v>
      </c>
      <c r="I6" s="20" t="str">
        <f t="shared" si="3"/>
        <v>法適用</v>
      </c>
      <c r="J6" s="20" t="str">
        <f t="shared" si="3"/>
        <v>水道事業</v>
      </c>
      <c r="K6" s="20" t="str">
        <f t="shared" si="3"/>
        <v>簡易水道事業</v>
      </c>
      <c r="L6" s="20" t="str">
        <f t="shared" si="3"/>
        <v>C4</v>
      </c>
      <c r="M6" s="20" t="str">
        <f t="shared" si="3"/>
        <v>非設置</v>
      </c>
      <c r="N6" s="21" t="str">
        <f t="shared" si="3"/>
        <v>-</v>
      </c>
      <c r="O6" s="21">
        <f t="shared" si="3"/>
        <v>40.94</v>
      </c>
      <c r="P6" s="21">
        <f t="shared" si="3"/>
        <v>0.19</v>
      </c>
      <c r="Q6" s="21">
        <f t="shared" si="3"/>
        <v>1100</v>
      </c>
      <c r="R6" s="21">
        <f t="shared" si="3"/>
        <v>186249</v>
      </c>
      <c r="S6" s="21">
        <f t="shared" si="3"/>
        <v>212.47</v>
      </c>
      <c r="T6" s="21">
        <f t="shared" si="3"/>
        <v>876.59</v>
      </c>
      <c r="U6" s="21">
        <f t="shared" si="3"/>
        <v>349</v>
      </c>
      <c r="V6" s="21">
        <f t="shared" si="3"/>
        <v>2.59</v>
      </c>
      <c r="W6" s="21">
        <f t="shared" si="3"/>
        <v>134.75</v>
      </c>
      <c r="X6" s="22" t="str">
        <f>IF(X7="",NA(),X7)</f>
        <v>-</v>
      </c>
      <c r="Y6" s="22" t="str">
        <f t="shared" ref="Y6:AG6" si="4">IF(Y7="",NA(),Y7)</f>
        <v>-</v>
      </c>
      <c r="Z6" s="22" t="str">
        <f t="shared" si="4"/>
        <v>-</v>
      </c>
      <c r="AA6" s="22">
        <f t="shared" si="4"/>
        <v>89.98</v>
      </c>
      <c r="AB6" s="22">
        <f t="shared" si="4"/>
        <v>102.74</v>
      </c>
      <c r="AC6" s="22" t="str">
        <f t="shared" si="4"/>
        <v>-</v>
      </c>
      <c r="AD6" s="22" t="str">
        <f t="shared" si="4"/>
        <v>-</v>
      </c>
      <c r="AE6" s="22" t="str">
        <f t="shared" si="4"/>
        <v>-</v>
      </c>
      <c r="AF6" s="22">
        <f t="shared" si="4"/>
        <v>97.61</v>
      </c>
      <c r="AG6" s="22">
        <f t="shared" si="4"/>
        <v>98.78</v>
      </c>
      <c r="AH6" s="21" t="str">
        <f>IF(AH7="","",IF(AH7="-","【-】","【"&amp;SUBSTITUTE(TEXT(AH7,"#,##0.00"),"-","△")&amp;"】"))</f>
        <v>【105.46】</v>
      </c>
      <c r="AI6" s="22" t="str">
        <f>IF(AI7="",NA(),AI7)</f>
        <v>-</v>
      </c>
      <c r="AJ6" s="22" t="str">
        <f t="shared" ref="AJ6:AR6" si="5">IF(AJ7="",NA(),AJ7)</f>
        <v>-</v>
      </c>
      <c r="AK6" s="22" t="str">
        <f t="shared" si="5"/>
        <v>-</v>
      </c>
      <c r="AL6" s="22">
        <f t="shared" si="5"/>
        <v>280.49</v>
      </c>
      <c r="AM6" s="22">
        <f t="shared" si="5"/>
        <v>227.45</v>
      </c>
      <c r="AN6" s="22" t="str">
        <f t="shared" si="5"/>
        <v>-</v>
      </c>
      <c r="AO6" s="22" t="str">
        <f t="shared" si="5"/>
        <v>-</v>
      </c>
      <c r="AP6" s="22" t="str">
        <f t="shared" si="5"/>
        <v>-</v>
      </c>
      <c r="AQ6" s="22">
        <f t="shared" si="5"/>
        <v>143.65</v>
      </c>
      <c r="AR6" s="22">
        <f t="shared" si="5"/>
        <v>155.82</v>
      </c>
      <c r="AS6" s="21" t="str">
        <f>IF(AS7="","",IF(AS7="-","【-】","【"&amp;SUBSTITUTE(TEXT(AS7,"#,##0.00"),"-","△")&amp;"】"))</f>
        <v>【28.96】</v>
      </c>
      <c r="AT6" s="22" t="str">
        <f>IF(AT7="",NA(),AT7)</f>
        <v>-</v>
      </c>
      <c r="AU6" s="22" t="str">
        <f t="shared" ref="AU6:BC6" si="6">IF(AU7="",NA(),AU7)</f>
        <v>-</v>
      </c>
      <c r="AV6" s="22" t="str">
        <f t="shared" si="6"/>
        <v>-</v>
      </c>
      <c r="AW6" s="22">
        <f t="shared" si="6"/>
        <v>87.87</v>
      </c>
      <c r="AX6" s="22">
        <f t="shared" si="6"/>
        <v>126.34</v>
      </c>
      <c r="AY6" s="22" t="str">
        <f t="shared" si="6"/>
        <v>-</v>
      </c>
      <c r="AZ6" s="22" t="str">
        <f t="shared" si="6"/>
        <v>-</v>
      </c>
      <c r="BA6" s="22" t="str">
        <f t="shared" si="6"/>
        <v>-</v>
      </c>
      <c r="BB6" s="22">
        <f t="shared" si="6"/>
        <v>94.01</v>
      </c>
      <c r="BC6" s="22">
        <f t="shared" si="6"/>
        <v>111.08</v>
      </c>
      <c r="BD6" s="21" t="str">
        <f>IF(BD7="","",IF(BD7="-","【-】","【"&amp;SUBSTITUTE(TEXT(BD7,"#,##0.00"),"-","△")&amp;"】"))</f>
        <v>【185.62】</v>
      </c>
      <c r="BE6" s="22" t="str">
        <f>IF(BE7="",NA(),BE7)</f>
        <v>-</v>
      </c>
      <c r="BF6" s="22" t="str">
        <f t="shared" ref="BF6:BN6" si="7">IF(BF7="",NA(),BF7)</f>
        <v>-</v>
      </c>
      <c r="BG6" s="22" t="str">
        <f t="shared" si="7"/>
        <v>-</v>
      </c>
      <c r="BH6" s="22">
        <f t="shared" si="7"/>
        <v>4220.9799999999996</v>
      </c>
      <c r="BI6" s="22">
        <f t="shared" si="7"/>
        <v>4074.34</v>
      </c>
      <c r="BJ6" s="22" t="str">
        <f t="shared" si="7"/>
        <v>-</v>
      </c>
      <c r="BK6" s="22" t="str">
        <f t="shared" si="7"/>
        <v>-</v>
      </c>
      <c r="BL6" s="22" t="str">
        <f t="shared" si="7"/>
        <v>-</v>
      </c>
      <c r="BM6" s="22">
        <f t="shared" si="7"/>
        <v>1421.84</v>
      </c>
      <c r="BN6" s="22">
        <f t="shared" si="7"/>
        <v>1596.62</v>
      </c>
      <c r="BO6" s="21" t="str">
        <f>IF(BO7="","",IF(BO7="-","【-】","【"&amp;SUBSTITUTE(TEXT(BO7,"#,##0.00"),"-","△")&amp;"】"))</f>
        <v>【1,125.39】</v>
      </c>
      <c r="BP6" s="22" t="str">
        <f>IF(BP7="",NA(),BP7)</f>
        <v>-</v>
      </c>
      <c r="BQ6" s="22" t="str">
        <f t="shared" ref="BQ6:BY6" si="8">IF(BQ7="",NA(),BQ7)</f>
        <v>-</v>
      </c>
      <c r="BR6" s="22" t="str">
        <f t="shared" si="8"/>
        <v>-</v>
      </c>
      <c r="BS6" s="22">
        <f t="shared" si="8"/>
        <v>5.12</v>
      </c>
      <c r="BT6" s="22">
        <f t="shared" si="8"/>
        <v>5.87</v>
      </c>
      <c r="BU6" s="22" t="str">
        <f t="shared" si="8"/>
        <v>-</v>
      </c>
      <c r="BV6" s="22" t="str">
        <f t="shared" si="8"/>
        <v>-</v>
      </c>
      <c r="BW6" s="22" t="str">
        <f t="shared" si="8"/>
        <v>-</v>
      </c>
      <c r="BX6" s="22">
        <f t="shared" si="8"/>
        <v>35.72</v>
      </c>
      <c r="BY6" s="22">
        <f t="shared" si="8"/>
        <v>33.659999999999997</v>
      </c>
      <c r="BZ6" s="21" t="str">
        <f>IF(BZ7="","",IF(BZ7="-","【-】","【"&amp;SUBSTITUTE(TEXT(BZ7,"#,##0.00"),"-","△")&amp;"】"))</f>
        <v>【60.84】</v>
      </c>
      <c r="CA6" s="22" t="str">
        <f>IF(CA7="",NA(),CA7)</f>
        <v>-</v>
      </c>
      <c r="CB6" s="22" t="str">
        <f t="shared" ref="CB6:CJ6" si="9">IF(CB7="",NA(),CB7)</f>
        <v>-</v>
      </c>
      <c r="CC6" s="22" t="str">
        <f t="shared" si="9"/>
        <v>-</v>
      </c>
      <c r="CD6" s="22">
        <f t="shared" si="9"/>
        <v>362.67</v>
      </c>
      <c r="CE6" s="22">
        <f t="shared" si="9"/>
        <v>350.28</v>
      </c>
      <c r="CF6" s="22" t="str">
        <f t="shared" si="9"/>
        <v>-</v>
      </c>
      <c r="CG6" s="22" t="str">
        <f t="shared" si="9"/>
        <v>-</v>
      </c>
      <c r="CH6" s="22" t="str">
        <f t="shared" si="9"/>
        <v>-</v>
      </c>
      <c r="CI6" s="22">
        <f t="shared" si="9"/>
        <v>471.3</v>
      </c>
      <c r="CJ6" s="22">
        <f t="shared" si="9"/>
        <v>506.68</v>
      </c>
      <c r="CK6" s="21" t="str">
        <f>IF(CK7="","",IF(CK7="-","【-】","【"&amp;SUBSTITUTE(TEXT(CK7,"#,##0.00"),"-","△")&amp;"】"))</f>
        <v>【272.95】</v>
      </c>
      <c r="CL6" s="22" t="str">
        <f>IF(CL7="",NA(),CL7)</f>
        <v>-</v>
      </c>
      <c r="CM6" s="22" t="str">
        <f t="shared" ref="CM6:CU6" si="10">IF(CM7="",NA(),CM7)</f>
        <v>-</v>
      </c>
      <c r="CN6" s="22" t="str">
        <f t="shared" si="10"/>
        <v>-</v>
      </c>
      <c r="CO6" s="22">
        <f t="shared" si="10"/>
        <v>86.14</v>
      </c>
      <c r="CP6" s="22">
        <f t="shared" si="10"/>
        <v>81.5</v>
      </c>
      <c r="CQ6" s="22" t="str">
        <f t="shared" si="10"/>
        <v>-</v>
      </c>
      <c r="CR6" s="22" t="str">
        <f t="shared" si="10"/>
        <v>-</v>
      </c>
      <c r="CS6" s="22" t="str">
        <f t="shared" si="10"/>
        <v>-</v>
      </c>
      <c r="CT6" s="22">
        <f t="shared" si="10"/>
        <v>51.52</v>
      </c>
      <c r="CU6" s="22">
        <f t="shared" si="10"/>
        <v>48.75</v>
      </c>
      <c r="CV6" s="21" t="str">
        <f>IF(CV7="","",IF(CV7="-","【-】","【"&amp;SUBSTITUTE(TEXT(CV7,"#,##0.00"),"-","△")&amp;"】"))</f>
        <v>【51.15】</v>
      </c>
      <c r="CW6" s="22" t="str">
        <f>IF(CW7="",NA(),CW7)</f>
        <v>-</v>
      </c>
      <c r="CX6" s="22" t="str">
        <f t="shared" ref="CX6:DF6" si="11">IF(CX7="",NA(),CX7)</f>
        <v>-</v>
      </c>
      <c r="CY6" s="22" t="str">
        <f t="shared" si="11"/>
        <v>-</v>
      </c>
      <c r="CZ6" s="22">
        <f t="shared" si="11"/>
        <v>48.23</v>
      </c>
      <c r="DA6" s="22">
        <f t="shared" si="11"/>
        <v>45.65</v>
      </c>
      <c r="DB6" s="22" t="str">
        <f t="shared" si="11"/>
        <v>-</v>
      </c>
      <c r="DC6" s="22" t="str">
        <f t="shared" si="11"/>
        <v>-</v>
      </c>
      <c r="DD6" s="22" t="str">
        <f t="shared" si="11"/>
        <v>-</v>
      </c>
      <c r="DE6" s="22">
        <f t="shared" si="11"/>
        <v>61.29</v>
      </c>
      <c r="DF6" s="22">
        <f t="shared" si="11"/>
        <v>60.88</v>
      </c>
      <c r="DG6" s="21" t="str">
        <f>IF(DG7="","",IF(DG7="-","【-】","【"&amp;SUBSTITUTE(TEXT(DG7,"#,##0.00"),"-","△")&amp;"】"))</f>
        <v>【74.54】</v>
      </c>
      <c r="DH6" s="22" t="str">
        <f>IF(DH7="",NA(),DH7)</f>
        <v>-</v>
      </c>
      <c r="DI6" s="22" t="str">
        <f t="shared" ref="DI6:DQ6" si="12">IF(DI7="",NA(),DI7)</f>
        <v>-</v>
      </c>
      <c r="DJ6" s="22" t="str">
        <f t="shared" si="12"/>
        <v>-</v>
      </c>
      <c r="DK6" s="22">
        <f t="shared" si="12"/>
        <v>10.49</v>
      </c>
      <c r="DL6" s="22">
        <f t="shared" si="12"/>
        <v>19.72</v>
      </c>
      <c r="DM6" s="22" t="str">
        <f t="shared" si="12"/>
        <v>-</v>
      </c>
      <c r="DN6" s="22" t="str">
        <f t="shared" si="12"/>
        <v>-</v>
      </c>
      <c r="DO6" s="22" t="str">
        <f t="shared" si="12"/>
        <v>-</v>
      </c>
      <c r="DP6" s="22">
        <f t="shared" si="12"/>
        <v>24.16</v>
      </c>
      <c r="DQ6" s="22">
        <f t="shared" si="12"/>
        <v>29.81</v>
      </c>
      <c r="DR6" s="21" t="str">
        <f>IF(DR7="","",IF(DR7="-","【-】","【"&amp;SUBSTITUTE(TEXT(DR7,"#,##0.00"),"-","△")&amp;"】"))</f>
        <v>【35.99】</v>
      </c>
      <c r="DS6" s="22" t="str">
        <f>IF(DS7="",NA(),DS7)</f>
        <v>-</v>
      </c>
      <c r="DT6" s="22" t="str">
        <f t="shared" ref="DT6:EB6" si="13">IF(DT7="",NA(),DT7)</f>
        <v>-</v>
      </c>
      <c r="DU6" s="22" t="str">
        <f t="shared" si="13"/>
        <v>-</v>
      </c>
      <c r="DV6" s="22">
        <f t="shared" si="13"/>
        <v>6.68</v>
      </c>
      <c r="DW6" s="22">
        <f t="shared" si="13"/>
        <v>36.96</v>
      </c>
      <c r="DX6" s="22" t="str">
        <f t="shared" si="13"/>
        <v>-</v>
      </c>
      <c r="DY6" s="22" t="str">
        <f t="shared" si="13"/>
        <v>-</v>
      </c>
      <c r="DZ6" s="22" t="str">
        <f t="shared" si="13"/>
        <v>-</v>
      </c>
      <c r="EA6" s="22">
        <f t="shared" si="13"/>
        <v>18.829999999999998</v>
      </c>
      <c r="EB6" s="22">
        <f t="shared" si="13"/>
        <v>18.05</v>
      </c>
      <c r="EC6" s="21" t="str">
        <f>IF(EC7="","",IF(EC7="-","【-】","【"&amp;SUBSTITUTE(TEXT(EC7,"#,##0.00"),"-","△")&amp;"】"))</f>
        <v>【17.28】</v>
      </c>
      <c r="ED6" s="22" t="str">
        <f>IF(ED7="",NA(),ED7)</f>
        <v>-</v>
      </c>
      <c r="EE6" s="22" t="str">
        <f t="shared" ref="EE6:EM6" si="14">IF(EE7="",NA(),EE7)</f>
        <v>-</v>
      </c>
      <c r="EF6" s="22" t="str">
        <f t="shared" si="14"/>
        <v>-</v>
      </c>
      <c r="EG6" s="21">
        <f t="shared" si="14"/>
        <v>0</v>
      </c>
      <c r="EH6" s="21">
        <f t="shared" si="14"/>
        <v>0</v>
      </c>
      <c r="EI6" s="22" t="str">
        <f t="shared" si="14"/>
        <v>-</v>
      </c>
      <c r="EJ6" s="22" t="str">
        <f t="shared" si="14"/>
        <v>-</v>
      </c>
      <c r="EK6" s="22" t="str">
        <f t="shared" si="14"/>
        <v>-</v>
      </c>
      <c r="EL6" s="22">
        <f t="shared" si="14"/>
        <v>0.96</v>
      </c>
      <c r="EM6" s="22">
        <f t="shared" si="14"/>
        <v>0.37</v>
      </c>
      <c r="EN6" s="21" t="str">
        <f>IF(EN7="","",IF(EN7="-","【-】","【"&amp;SUBSTITUTE(TEXT(EN7,"#,##0.00"),"-","△")&amp;"】"))</f>
        <v>【0.32】</v>
      </c>
    </row>
    <row r="7" spans="1:144" s="23" customFormat="1" x14ac:dyDescent="0.2">
      <c r="A7" s="15"/>
      <c r="B7" s="24">
        <v>2021</v>
      </c>
      <c r="C7" s="24">
        <v>192015</v>
      </c>
      <c r="D7" s="24">
        <v>46</v>
      </c>
      <c r="E7" s="24">
        <v>1</v>
      </c>
      <c r="F7" s="24">
        <v>0</v>
      </c>
      <c r="G7" s="24">
        <v>5</v>
      </c>
      <c r="H7" s="24" t="s">
        <v>93</v>
      </c>
      <c r="I7" s="24" t="s">
        <v>94</v>
      </c>
      <c r="J7" s="24" t="s">
        <v>95</v>
      </c>
      <c r="K7" s="24" t="s">
        <v>96</v>
      </c>
      <c r="L7" s="24" t="s">
        <v>97</v>
      </c>
      <c r="M7" s="24" t="s">
        <v>98</v>
      </c>
      <c r="N7" s="25" t="s">
        <v>99</v>
      </c>
      <c r="O7" s="25">
        <v>40.94</v>
      </c>
      <c r="P7" s="25">
        <v>0.19</v>
      </c>
      <c r="Q7" s="25">
        <v>1100</v>
      </c>
      <c r="R7" s="25">
        <v>186249</v>
      </c>
      <c r="S7" s="25">
        <v>212.47</v>
      </c>
      <c r="T7" s="25">
        <v>876.59</v>
      </c>
      <c r="U7" s="25">
        <v>349</v>
      </c>
      <c r="V7" s="25">
        <v>2.59</v>
      </c>
      <c r="W7" s="25">
        <v>134.75</v>
      </c>
      <c r="X7" s="25" t="s">
        <v>99</v>
      </c>
      <c r="Y7" s="25" t="s">
        <v>99</v>
      </c>
      <c r="Z7" s="25" t="s">
        <v>99</v>
      </c>
      <c r="AA7" s="25">
        <v>89.98</v>
      </c>
      <c r="AB7" s="25">
        <v>102.74</v>
      </c>
      <c r="AC7" s="25" t="s">
        <v>99</v>
      </c>
      <c r="AD7" s="25" t="s">
        <v>99</v>
      </c>
      <c r="AE7" s="25" t="s">
        <v>99</v>
      </c>
      <c r="AF7" s="25">
        <v>97.61</v>
      </c>
      <c r="AG7" s="25">
        <v>98.78</v>
      </c>
      <c r="AH7" s="25">
        <v>105.46</v>
      </c>
      <c r="AI7" s="25" t="s">
        <v>99</v>
      </c>
      <c r="AJ7" s="25" t="s">
        <v>99</v>
      </c>
      <c r="AK7" s="25" t="s">
        <v>99</v>
      </c>
      <c r="AL7" s="25">
        <v>280.49</v>
      </c>
      <c r="AM7" s="25">
        <v>227.45</v>
      </c>
      <c r="AN7" s="25" t="s">
        <v>99</v>
      </c>
      <c r="AO7" s="25" t="s">
        <v>99</v>
      </c>
      <c r="AP7" s="25" t="s">
        <v>99</v>
      </c>
      <c r="AQ7" s="25">
        <v>143.65</v>
      </c>
      <c r="AR7" s="25">
        <v>155.82</v>
      </c>
      <c r="AS7" s="25">
        <v>28.96</v>
      </c>
      <c r="AT7" s="25" t="s">
        <v>99</v>
      </c>
      <c r="AU7" s="25" t="s">
        <v>99</v>
      </c>
      <c r="AV7" s="25" t="s">
        <v>99</v>
      </c>
      <c r="AW7" s="25">
        <v>87.87</v>
      </c>
      <c r="AX7" s="25">
        <v>126.34</v>
      </c>
      <c r="AY7" s="25" t="s">
        <v>99</v>
      </c>
      <c r="AZ7" s="25" t="s">
        <v>99</v>
      </c>
      <c r="BA7" s="25" t="s">
        <v>99</v>
      </c>
      <c r="BB7" s="25">
        <v>94.01</v>
      </c>
      <c r="BC7" s="25">
        <v>111.08</v>
      </c>
      <c r="BD7" s="25">
        <v>185.62</v>
      </c>
      <c r="BE7" s="25" t="s">
        <v>99</v>
      </c>
      <c r="BF7" s="25" t="s">
        <v>99</v>
      </c>
      <c r="BG7" s="25" t="s">
        <v>99</v>
      </c>
      <c r="BH7" s="25">
        <v>4220.9799999999996</v>
      </c>
      <c r="BI7" s="25">
        <v>4074.34</v>
      </c>
      <c r="BJ7" s="25" t="s">
        <v>99</v>
      </c>
      <c r="BK7" s="25" t="s">
        <v>99</v>
      </c>
      <c r="BL7" s="25" t="s">
        <v>99</v>
      </c>
      <c r="BM7" s="25">
        <v>1421.84</v>
      </c>
      <c r="BN7" s="25">
        <v>1596.62</v>
      </c>
      <c r="BO7" s="25">
        <v>1125.3900000000001</v>
      </c>
      <c r="BP7" s="25" t="s">
        <v>99</v>
      </c>
      <c r="BQ7" s="25" t="s">
        <v>99</v>
      </c>
      <c r="BR7" s="25" t="s">
        <v>99</v>
      </c>
      <c r="BS7" s="25">
        <v>5.12</v>
      </c>
      <c r="BT7" s="25">
        <v>5.87</v>
      </c>
      <c r="BU7" s="25" t="s">
        <v>99</v>
      </c>
      <c r="BV7" s="25" t="s">
        <v>99</v>
      </c>
      <c r="BW7" s="25" t="s">
        <v>99</v>
      </c>
      <c r="BX7" s="25">
        <v>35.72</v>
      </c>
      <c r="BY7" s="25">
        <v>33.659999999999997</v>
      </c>
      <c r="BZ7" s="25">
        <v>60.84</v>
      </c>
      <c r="CA7" s="25" t="s">
        <v>99</v>
      </c>
      <c r="CB7" s="25" t="s">
        <v>99</v>
      </c>
      <c r="CC7" s="25" t="s">
        <v>99</v>
      </c>
      <c r="CD7" s="25">
        <v>362.67</v>
      </c>
      <c r="CE7" s="25">
        <v>350.28</v>
      </c>
      <c r="CF7" s="25" t="s">
        <v>99</v>
      </c>
      <c r="CG7" s="25" t="s">
        <v>99</v>
      </c>
      <c r="CH7" s="25" t="s">
        <v>99</v>
      </c>
      <c r="CI7" s="25">
        <v>471.3</v>
      </c>
      <c r="CJ7" s="25">
        <v>506.68</v>
      </c>
      <c r="CK7" s="25">
        <v>272.95</v>
      </c>
      <c r="CL7" s="25" t="s">
        <v>99</v>
      </c>
      <c r="CM7" s="25" t="s">
        <v>99</v>
      </c>
      <c r="CN7" s="25" t="s">
        <v>99</v>
      </c>
      <c r="CO7" s="25">
        <v>86.14</v>
      </c>
      <c r="CP7" s="25">
        <v>81.5</v>
      </c>
      <c r="CQ7" s="25" t="s">
        <v>99</v>
      </c>
      <c r="CR7" s="25" t="s">
        <v>99</v>
      </c>
      <c r="CS7" s="25" t="s">
        <v>99</v>
      </c>
      <c r="CT7" s="25">
        <v>51.52</v>
      </c>
      <c r="CU7" s="25">
        <v>48.75</v>
      </c>
      <c r="CV7" s="25">
        <v>51.15</v>
      </c>
      <c r="CW7" s="25" t="s">
        <v>99</v>
      </c>
      <c r="CX7" s="25" t="s">
        <v>99</v>
      </c>
      <c r="CY7" s="25" t="s">
        <v>99</v>
      </c>
      <c r="CZ7" s="25">
        <v>48.23</v>
      </c>
      <c r="DA7" s="25">
        <v>45.65</v>
      </c>
      <c r="DB7" s="25" t="s">
        <v>99</v>
      </c>
      <c r="DC7" s="25" t="s">
        <v>99</v>
      </c>
      <c r="DD7" s="25" t="s">
        <v>99</v>
      </c>
      <c r="DE7" s="25">
        <v>61.29</v>
      </c>
      <c r="DF7" s="25">
        <v>60.88</v>
      </c>
      <c r="DG7" s="25">
        <v>74.540000000000006</v>
      </c>
      <c r="DH7" s="25" t="s">
        <v>99</v>
      </c>
      <c r="DI7" s="25" t="s">
        <v>99</v>
      </c>
      <c r="DJ7" s="25" t="s">
        <v>99</v>
      </c>
      <c r="DK7" s="25">
        <v>10.49</v>
      </c>
      <c r="DL7" s="25">
        <v>19.72</v>
      </c>
      <c r="DM7" s="25" t="s">
        <v>99</v>
      </c>
      <c r="DN7" s="25" t="s">
        <v>99</v>
      </c>
      <c r="DO7" s="25" t="s">
        <v>99</v>
      </c>
      <c r="DP7" s="25">
        <v>24.16</v>
      </c>
      <c r="DQ7" s="25">
        <v>29.81</v>
      </c>
      <c r="DR7" s="25">
        <v>35.99</v>
      </c>
      <c r="DS7" s="25" t="s">
        <v>99</v>
      </c>
      <c r="DT7" s="25" t="s">
        <v>99</v>
      </c>
      <c r="DU7" s="25" t="s">
        <v>99</v>
      </c>
      <c r="DV7" s="25">
        <v>6.68</v>
      </c>
      <c r="DW7" s="25">
        <v>36.96</v>
      </c>
      <c r="DX7" s="25" t="s">
        <v>99</v>
      </c>
      <c r="DY7" s="25" t="s">
        <v>99</v>
      </c>
      <c r="DZ7" s="25" t="s">
        <v>99</v>
      </c>
      <c r="EA7" s="25">
        <v>18.829999999999998</v>
      </c>
      <c r="EB7" s="25">
        <v>18.05</v>
      </c>
      <c r="EC7" s="25">
        <v>17.28</v>
      </c>
      <c r="ED7" s="25" t="s">
        <v>99</v>
      </c>
      <c r="EE7" s="25" t="s">
        <v>99</v>
      </c>
      <c r="EF7" s="25" t="s">
        <v>99</v>
      </c>
      <c r="EG7" s="25">
        <v>0</v>
      </c>
      <c r="EH7" s="25">
        <v>0</v>
      </c>
      <c r="EI7" s="25" t="s">
        <v>99</v>
      </c>
      <c r="EJ7" s="25" t="s">
        <v>99</v>
      </c>
      <c r="EK7" s="25" t="s">
        <v>99</v>
      </c>
      <c r="EL7" s="25">
        <v>0.96</v>
      </c>
      <c r="EM7" s="25">
        <v>0.37</v>
      </c>
      <c r="EN7" s="25">
        <v>0.32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107</v>
      </c>
      <c r="D13" t="s">
        <v>108</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2023-01-13T04:49:06Z</cp:lastPrinted>
  <dcterms:created xsi:type="dcterms:W3CDTF">2022-12-01T00:58:00Z</dcterms:created>
  <dcterms:modified xsi:type="dcterms:W3CDTF">2023-02-13T09:18:42Z</dcterms:modified>
  <cp:category/>
</cp:coreProperties>
</file>