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GNAS1.lgad.local\共有1\00446_医務課\01\PC03N0341Y\文書\令和４年度文書\▲HP【統計】\R3人口動態\HP-up\"/>
    </mc:Choice>
  </mc:AlternateContent>
  <xr:revisionPtr revIDLastSave="0" documentId="13_ncr:1_{3C7E9067-F3E2-466E-8064-BE7D1CEEC93A}" xr6:coauthVersionLast="47" xr6:coauthVersionMax="47" xr10:uidLastSave="{00000000-0000-0000-0000-000000000000}"/>
  <bookViews>
    <workbookView xWindow="1128" yWindow="588" windowWidth="14784" windowHeight="15792" xr2:uid="{00000000-000D-0000-FFFF-FFFF00000000}"/>
  </bookViews>
  <sheets>
    <sheet name="Sheet1" sheetId="4" r:id="rId1"/>
  </sheets>
  <definedNames>
    <definedName name="_1人口動態_実数表ＥＸＰ" localSheetId="0">Sheet1!$A$2:$X$45</definedName>
    <definedName name="_2人口動態_実数表ＥＸＰ">#REF!</definedName>
    <definedName name="_xlnm.Print_Area" localSheetId="0">Sheet1!$A$1:$AK$54</definedName>
    <definedName name="人口動態率ＥＸＰ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4" l="1"/>
  <c r="D49" i="4" l="1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D47" i="4"/>
  <c r="G6" i="4" l="1"/>
  <c r="D6" i="4"/>
  <c r="W26" i="4"/>
  <c r="T43" i="4"/>
  <c r="Q43" i="4"/>
  <c r="T35" i="4"/>
  <c r="Q35" i="4"/>
  <c r="T32" i="4"/>
  <c r="T48" i="4" s="1"/>
  <c r="T26" i="4"/>
  <c r="Q26" i="4"/>
  <c r="T23" i="4"/>
  <c r="N26" i="4"/>
  <c r="K26" i="4"/>
  <c r="J43" i="4"/>
  <c r="P35" i="4"/>
  <c r="N35" i="4"/>
  <c r="L35" i="4"/>
  <c r="K35" i="4"/>
  <c r="N43" i="4"/>
  <c r="K43" i="4"/>
  <c r="G43" i="4"/>
  <c r="D43" i="4"/>
  <c r="G35" i="4"/>
  <c r="D35" i="4"/>
  <c r="D26" i="4"/>
  <c r="G26" i="4"/>
  <c r="Q32" i="4"/>
  <c r="N32" i="4"/>
  <c r="N48" i="4" s="1"/>
  <c r="K32" i="4"/>
  <c r="K48" i="4" s="1"/>
  <c r="Q23" i="4"/>
  <c r="N23" i="4"/>
  <c r="K23" i="4"/>
  <c r="AD26" i="4" l="1"/>
  <c r="Q48" i="4"/>
  <c r="AB47" i="4"/>
  <c r="AI47" i="4"/>
  <c r="C6" i="4"/>
  <c r="Y47" i="4"/>
  <c r="C35" i="4"/>
  <c r="AK32" i="4"/>
  <c r="AJ32" i="4"/>
  <c r="AK23" i="4"/>
  <c r="AJ23" i="4"/>
  <c r="Z32" i="4"/>
  <c r="AA32" i="4"/>
  <c r="AB32" i="4"/>
  <c r="AC32" i="4"/>
  <c r="Y32" i="4"/>
  <c r="Z23" i="4"/>
  <c r="AA23" i="4"/>
  <c r="AB23" i="4"/>
  <c r="AC23" i="4"/>
  <c r="Y23" i="4"/>
  <c r="X6" i="4"/>
  <c r="X35" i="4"/>
  <c r="W35" i="4"/>
  <c r="X26" i="4"/>
  <c r="X32" i="4"/>
  <c r="X48" i="4" s="1"/>
  <c r="W32" i="4"/>
  <c r="W48" i="4" s="1"/>
  <c r="X23" i="4"/>
  <c r="X50" i="4" s="1"/>
  <c r="W23" i="4"/>
  <c r="W50" i="4" s="1"/>
  <c r="Q6" i="4"/>
  <c r="T6" i="4"/>
  <c r="U6" i="4"/>
  <c r="AH6" i="4" s="1"/>
  <c r="U43" i="4"/>
  <c r="V35" i="4"/>
  <c r="U35" i="4"/>
  <c r="V32" i="4"/>
  <c r="U32" i="4"/>
  <c r="V26" i="4"/>
  <c r="U26" i="4"/>
  <c r="V23" i="4"/>
  <c r="U23" i="4"/>
  <c r="S26" i="4"/>
  <c r="R26" i="4"/>
  <c r="AE26" i="4" s="1"/>
  <c r="Q7" i="4"/>
  <c r="R6" i="4"/>
  <c r="S6" i="4"/>
  <c r="S32" i="4"/>
  <c r="R32" i="4"/>
  <c r="S23" i="4"/>
  <c r="R23" i="4"/>
  <c r="P43" i="4"/>
  <c r="O43" i="4"/>
  <c r="O35" i="4"/>
  <c r="O51" i="4" s="1"/>
  <c r="P32" i="4"/>
  <c r="P48" i="4" s="1"/>
  <c r="O32" i="4"/>
  <c r="O48" i="4" s="1"/>
  <c r="P26" i="4"/>
  <c r="O26" i="4"/>
  <c r="P23" i="4"/>
  <c r="O23" i="4"/>
  <c r="O50" i="4" s="1"/>
  <c r="M43" i="4"/>
  <c r="L43" i="4"/>
  <c r="L51" i="4" s="1"/>
  <c r="M35" i="4"/>
  <c r="M32" i="4"/>
  <c r="M48" i="4" s="1"/>
  <c r="L32" i="4"/>
  <c r="L48" i="4" s="1"/>
  <c r="M26" i="4"/>
  <c r="L26" i="4"/>
  <c r="M23" i="4"/>
  <c r="L23" i="4"/>
  <c r="L6" i="4"/>
  <c r="J51" i="4"/>
  <c r="G23" i="4"/>
  <c r="G32" i="4"/>
  <c r="G48" i="4" s="1"/>
  <c r="J35" i="4"/>
  <c r="J32" i="4"/>
  <c r="J48" i="4" s="1"/>
  <c r="J26" i="4"/>
  <c r="J23" i="4"/>
  <c r="I35" i="4"/>
  <c r="H35" i="4"/>
  <c r="I6" i="4"/>
  <c r="H6" i="4"/>
  <c r="F35" i="4"/>
  <c r="F51" i="4" s="1"/>
  <c r="E35" i="4"/>
  <c r="V43" i="4"/>
  <c r="W43" i="4"/>
  <c r="X43" i="4"/>
  <c r="W6" i="4"/>
  <c r="V6" i="4"/>
  <c r="AI6" i="4" s="1"/>
  <c r="Q50" i="4"/>
  <c r="AE49" i="4"/>
  <c r="R35" i="4"/>
  <c r="R51" i="4" s="1"/>
  <c r="S35" i="4"/>
  <c r="S51" i="4"/>
  <c r="P6" i="4"/>
  <c r="O6" i="4"/>
  <c r="N6" i="4"/>
  <c r="M6" i="4"/>
  <c r="K6" i="4"/>
  <c r="J6" i="4"/>
  <c r="F43" i="4"/>
  <c r="E43" i="4"/>
  <c r="D32" i="4"/>
  <c r="D48" i="4" s="1"/>
  <c r="AC48" i="4" s="1"/>
  <c r="F32" i="4"/>
  <c r="F48" i="4" s="1"/>
  <c r="E32" i="4"/>
  <c r="E48" i="4" s="1"/>
  <c r="F26" i="4"/>
  <c r="E26" i="4"/>
  <c r="D23" i="4"/>
  <c r="E23" i="4"/>
  <c r="F23" i="4"/>
  <c r="F6" i="4"/>
  <c r="E6" i="4"/>
  <c r="I43" i="4"/>
  <c r="H43" i="4"/>
  <c r="H32" i="4"/>
  <c r="H48" i="4" s="1"/>
  <c r="I32" i="4"/>
  <c r="I48" i="4" s="1"/>
  <c r="I26" i="4"/>
  <c r="H26" i="4"/>
  <c r="I23" i="4"/>
  <c r="H23" i="4"/>
  <c r="C49" i="4"/>
  <c r="AJ49" i="4" s="1"/>
  <c r="C43" i="4"/>
  <c r="C32" i="4"/>
  <c r="C26" i="4"/>
  <c r="C23" i="4"/>
  <c r="AD47" i="4"/>
  <c r="AE47" i="4"/>
  <c r="AE35" i="4"/>
  <c r="Q51" i="4"/>
  <c r="AF49" i="4"/>
  <c r="AH49" i="4"/>
  <c r="AI49" i="4"/>
  <c r="AB49" i="4"/>
  <c r="AC49" i="4"/>
  <c r="AD49" i="4"/>
  <c r="AG49" i="4"/>
  <c r="AJ47" i="4"/>
  <c r="AC47" i="4"/>
  <c r="AF47" i="4"/>
  <c r="AG47" i="4"/>
  <c r="AH47" i="4"/>
  <c r="U50" i="4" l="1"/>
  <c r="W51" i="4"/>
  <c r="F50" i="4"/>
  <c r="V51" i="4"/>
  <c r="I50" i="4"/>
  <c r="H50" i="4"/>
  <c r="AI23" i="4"/>
  <c r="AB48" i="4"/>
  <c r="AD48" i="4"/>
  <c r="E51" i="4"/>
  <c r="X51" i="4"/>
  <c r="I51" i="4"/>
  <c r="U51" i="4"/>
  <c r="G7" i="4"/>
  <c r="G4" i="4" s="1"/>
  <c r="AF32" i="4"/>
  <c r="S48" i="4"/>
  <c r="AF48" i="4" s="1"/>
  <c r="Q4" i="4"/>
  <c r="AG32" i="4"/>
  <c r="U48" i="4"/>
  <c r="AH48" i="4" s="1"/>
  <c r="AH32" i="4"/>
  <c r="AE32" i="4"/>
  <c r="R48" i="4"/>
  <c r="AE48" i="4" s="1"/>
  <c r="D7" i="4"/>
  <c r="D4" i="4" s="1"/>
  <c r="V48" i="4"/>
  <c r="AI48" i="4" s="1"/>
  <c r="AI32" i="4"/>
  <c r="AD32" i="4"/>
  <c r="AG26" i="4"/>
  <c r="F7" i="4"/>
  <c r="F4" i="4" s="1"/>
  <c r="L50" i="4"/>
  <c r="AE23" i="4"/>
  <c r="M50" i="4"/>
  <c r="AF23" i="4"/>
  <c r="AH23" i="4"/>
  <c r="V50" i="4"/>
  <c r="AD23" i="4"/>
  <c r="AG23" i="4"/>
  <c r="AJ35" i="4"/>
  <c r="Y35" i="4"/>
  <c r="C48" i="4"/>
  <c r="AK48" i="4" s="1"/>
  <c r="AA35" i="4"/>
  <c r="AK35" i="4"/>
  <c r="AK47" i="4"/>
  <c r="AA47" i="4"/>
  <c r="AK43" i="4"/>
  <c r="X7" i="4"/>
  <c r="W7" i="4"/>
  <c r="W4" i="4" s="1"/>
  <c r="AJ4" i="4" s="1"/>
  <c r="X4" i="4"/>
  <c r="AK4" i="4" s="1"/>
  <c r="AK6" i="4"/>
  <c r="T51" i="4"/>
  <c r="AG35" i="4"/>
  <c r="AH35" i="4"/>
  <c r="S7" i="4"/>
  <c r="S4" i="4" s="1"/>
  <c r="R7" i="4"/>
  <c r="R4" i="4" s="1"/>
  <c r="U7" i="4"/>
  <c r="U4" i="4" s="1"/>
  <c r="V7" i="4"/>
  <c r="S50" i="4"/>
  <c r="R50" i="4"/>
  <c r="K51" i="4"/>
  <c r="P51" i="4"/>
  <c r="M51" i="4"/>
  <c r="N51" i="4"/>
  <c r="P7" i="4"/>
  <c r="P4" i="4" s="1"/>
  <c r="O7" i="4"/>
  <c r="O4" i="4" s="1"/>
  <c r="L7" i="4"/>
  <c r="L4" i="4" s="1"/>
  <c r="M7" i="4"/>
  <c r="M4" i="4" s="1"/>
  <c r="P50" i="4"/>
  <c r="J50" i="4"/>
  <c r="J7" i="4"/>
  <c r="J4" i="4" s="1"/>
  <c r="AA4" i="4" s="1"/>
  <c r="AD43" i="4"/>
  <c r="AB43" i="4"/>
  <c r="AF43" i="4"/>
  <c r="AI43" i="4"/>
  <c r="AG43" i="4"/>
  <c r="AC43" i="4"/>
  <c r="AE43" i="4"/>
  <c r="AH43" i="4"/>
  <c r="I7" i="4"/>
  <c r="I4" i="4" s="1"/>
  <c r="G51" i="4"/>
  <c r="Z35" i="4"/>
  <c r="AB35" i="4"/>
  <c r="D51" i="4"/>
  <c r="H51" i="4"/>
  <c r="AI35" i="4"/>
  <c r="H7" i="4"/>
  <c r="AC35" i="4"/>
  <c r="AF35" i="4"/>
  <c r="AD35" i="4"/>
  <c r="AH26" i="4"/>
  <c r="AC26" i="4"/>
  <c r="AB26" i="4"/>
  <c r="AI26" i="4"/>
  <c r="D50" i="4"/>
  <c r="AD50" i="4" s="1"/>
  <c r="AF26" i="4"/>
  <c r="G50" i="4"/>
  <c r="E7" i="4"/>
  <c r="E50" i="4"/>
  <c r="AA43" i="4"/>
  <c r="C50" i="4"/>
  <c r="Z43" i="4"/>
  <c r="C51" i="4"/>
  <c r="AA51" i="4" s="1"/>
  <c r="Y43" i="4"/>
  <c r="AJ43" i="4"/>
  <c r="Z26" i="4"/>
  <c r="AK26" i="4"/>
  <c r="AA26" i="4"/>
  <c r="Y26" i="4"/>
  <c r="C7" i="4"/>
  <c r="AJ26" i="4"/>
  <c r="Z49" i="4"/>
  <c r="AA49" i="4"/>
  <c r="Y49" i="4"/>
  <c r="AK49" i="4"/>
  <c r="Y6" i="4"/>
  <c r="Z6" i="4"/>
  <c r="AA6" i="4"/>
  <c r="AJ6" i="4"/>
  <c r="Z47" i="4"/>
  <c r="AG51" i="4" l="1"/>
  <c r="AF4" i="4"/>
  <c r="AG48" i="4"/>
  <c r="AE4" i="4"/>
  <c r="AI50" i="4"/>
  <c r="AJ48" i="4"/>
  <c r="V4" i="4"/>
  <c r="AI7" i="4"/>
  <c r="AA48" i="4"/>
  <c r="Y48" i="4"/>
  <c r="AD51" i="4"/>
  <c r="Z48" i="4"/>
  <c r="AK7" i="4"/>
  <c r="Y7" i="4"/>
  <c r="T7" i="4"/>
  <c r="T50" i="4"/>
  <c r="AG50" i="4" s="1"/>
  <c r="Z50" i="4"/>
  <c r="AB51" i="4"/>
  <c r="N7" i="4"/>
  <c r="N50" i="4"/>
  <c r="AC50" i="4" s="1"/>
  <c r="K50" i="4"/>
  <c r="AB50" i="4" s="1"/>
  <c r="K7" i="4"/>
  <c r="AD7" i="4"/>
  <c r="AI51" i="4"/>
  <c r="AF51" i="4"/>
  <c r="AE51" i="4"/>
  <c r="AC51" i="4"/>
  <c r="H4" i="4"/>
  <c r="Z4" i="4" s="1"/>
  <c r="E4" i="4"/>
  <c r="AH51" i="4"/>
  <c r="AH7" i="4"/>
  <c r="AE7" i="4"/>
  <c r="AF7" i="4"/>
  <c r="AE50" i="4"/>
  <c r="AH50" i="4"/>
  <c r="AF50" i="4"/>
  <c r="AD6" i="4"/>
  <c r="AC6" i="4"/>
  <c r="AB6" i="4"/>
  <c r="AG6" i="4"/>
  <c r="AF6" i="4"/>
  <c r="AE6" i="4"/>
  <c r="AK51" i="4"/>
  <c r="Y50" i="4"/>
  <c r="AJ50" i="4"/>
  <c r="AA50" i="4"/>
  <c r="AK50" i="4"/>
  <c r="Z51" i="4"/>
  <c r="AJ51" i="4"/>
  <c r="Y51" i="4"/>
  <c r="Z7" i="4"/>
  <c r="AA7" i="4"/>
  <c r="AJ7" i="4"/>
  <c r="AG7" i="4" l="1"/>
  <c r="T4" i="4"/>
  <c r="AG4" i="4" s="1"/>
  <c r="AC7" i="4"/>
  <c r="N4" i="4"/>
  <c r="AC4" i="4" s="1"/>
  <c r="AB7" i="4"/>
  <c r="K4" i="4"/>
  <c r="AB4" i="4" s="1"/>
  <c r="Y4" i="4"/>
  <c r="AD4" i="4"/>
  <c r="AH4" i="4"/>
  <c r="AI4" i="4"/>
</calcChain>
</file>

<file path=xl/sharedStrings.xml><?xml version="1.0" encoding="utf-8"?>
<sst xmlns="http://schemas.openxmlformats.org/spreadsheetml/2006/main" count="90" uniqueCount="75">
  <si>
    <t>出生</t>
  </si>
  <si>
    <t>死亡</t>
  </si>
  <si>
    <t>死産</t>
  </si>
  <si>
    <t>婚姻</t>
  </si>
  <si>
    <t>離婚</t>
  </si>
  <si>
    <t>山梨県</t>
  </si>
  <si>
    <t>甲府市</t>
  </si>
  <si>
    <t>富士吉田市</t>
  </si>
  <si>
    <t>都留市</t>
  </si>
  <si>
    <t>山梨市</t>
  </si>
  <si>
    <t>大月市</t>
  </si>
  <si>
    <t>韮崎市</t>
  </si>
  <si>
    <t>早川町</t>
  </si>
  <si>
    <t>身延町</t>
  </si>
  <si>
    <t>南部町</t>
  </si>
  <si>
    <t>昭和町</t>
  </si>
  <si>
    <t>道志村</t>
  </si>
  <si>
    <t>西桂町</t>
  </si>
  <si>
    <t>忍野村</t>
  </si>
  <si>
    <t>山中湖村</t>
  </si>
  <si>
    <t>鳴沢村</t>
  </si>
  <si>
    <t>小菅村</t>
  </si>
  <si>
    <t>丹波山村</t>
  </si>
  <si>
    <t>市部計</t>
    <rPh sb="0" eb="1">
      <t>シ</t>
    </rPh>
    <rPh sb="1" eb="2">
      <t>ブ</t>
    </rPh>
    <rPh sb="2" eb="3">
      <t>ケイ</t>
    </rPh>
    <phoneticPr fontId="2"/>
  </si>
  <si>
    <t>郡部計</t>
    <rPh sb="0" eb="2">
      <t>グンブ</t>
    </rPh>
    <rPh sb="2" eb="3">
      <t>ケイ</t>
    </rPh>
    <phoneticPr fontId="2"/>
  </si>
  <si>
    <t>西八代郡</t>
    <rPh sb="0" eb="4">
      <t>ニシヤツシログン</t>
    </rPh>
    <phoneticPr fontId="2"/>
  </si>
  <si>
    <t>南巨摩郡</t>
    <rPh sb="0" eb="4">
      <t>ミナミコマグン</t>
    </rPh>
    <phoneticPr fontId="2"/>
  </si>
  <si>
    <t>中巨摩郡</t>
    <rPh sb="0" eb="4">
      <t>ナカコマグン</t>
    </rPh>
    <phoneticPr fontId="2"/>
  </si>
  <si>
    <t>南都留郡</t>
    <rPh sb="0" eb="4">
      <t>ミナミツルグン</t>
    </rPh>
    <phoneticPr fontId="2"/>
  </si>
  <si>
    <t>北都留郡</t>
    <rPh sb="0" eb="4">
      <t>キタツルグン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</si>
  <si>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</si>
  <si>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</si>
  <si>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</si>
  <si>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死産率</t>
    <rPh sb="2" eb="3">
      <t>リツ</t>
    </rPh>
    <phoneticPr fontId="2"/>
  </si>
  <si>
    <t>周産期死亡率</t>
    <rPh sb="5" eb="6">
      <t>リツ</t>
    </rPh>
    <phoneticPr fontId="2"/>
  </si>
  <si>
    <t>自   然
増加率</t>
    <rPh sb="7" eb="8">
      <t>カ</t>
    </rPh>
    <rPh sb="8" eb="9">
      <t>リツ</t>
    </rPh>
    <phoneticPr fontId="2"/>
  </si>
  <si>
    <t>乳   児
死亡率</t>
    <rPh sb="8" eb="9">
      <t>リツ</t>
    </rPh>
    <phoneticPr fontId="2"/>
  </si>
  <si>
    <t>新生児
死亡率</t>
    <rPh sb="6" eb="7">
      <t>リツ</t>
    </rPh>
    <phoneticPr fontId="2"/>
  </si>
  <si>
    <t>出生率</t>
    <rPh sb="0" eb="3">
      <t>シュッセイリツ</t>
    </rPh>
    <phoneticPr fontId="2"/>
  </si>
  <si>
    <t>死亡率</t>
    <rPh sb="0" eb="3">
      <t>シボウリツ</t>
    </rPh>
    <phoneticPr fontId="2"/>
  </si>
  <si>
    <t>婚姻率</t>
    <rPh sb="0" eb="2">
      <t>コンイン</t>
    </rPh>
    <rPh sb="2" eb="3">
      <t>リツ</t>
    </rPh>
    <phoneticPr fontId="2"/>
  </si>
  <si>
    <t>離婚率</t>
    <rPh sb="0" eb="3">
      <t>リコンリツ</t>
    </rPh>
    <phoneticPr fontId="2"/>
  </si>
  <si>
    <t>乳児死亡
（再掲）</t>
    <rPh sb="6" eb="8">
      <t>サイケイ</t>
    </rPh>
    <phoneticPr fontId="2"/>
  </si>
  <si>
    <t>妊娠満22週以後の死産</t>
    <rPh sb="0" eb="2">
      <t>ニンシン</t>
    </rPh>
    <rPh sb="2" eb="3">
      <t>マン</t>
    </rPh>
    <rPh sb="5" eb="6">
      <t>シュウ</t>
    </rPh>
    <rPh sb="6" eb="8">
      <t>イゴ</t>
    </rPh>
    <rPh sb="9" eb="11">
      <t>シザン</t>
    </rPh>
    <phoneticPr fontId="2"/>
  </si>
  <si>
    <t>早   期
新生児
死   亡</t>
    <rPh sb="0" eb="1">
      <t>ハヤ</t>
    </rPh>
    <rPh sb="4" eb="5">
      <t>キ</t>
    </rPh>
    <rPh sb="6" eb="9">
      <t>シンセイジ</t>
    </rPh>
    <rPh sb="10" eb="11">
      <t>シ</t>
    </rPh>
    <rPh sb="14" eb="15">
      <t>ボウ</t>
    </rPh>
    <phoneticPr fontId="2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</si>
  <si>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</si>
  <si>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t>人工</t>
    <rPh sb="0" eb="2">
      <t>ジンコウ</t>
    </rPh>
    <phoneticPr fontId="2"/>
  </si>
  <si>
    <t>南アルプス市</t>
    <rPh sb="0" eb="1">
      <t>ミナミ</t>
    </rPh>
    <rPh sb="5" eb="6">
      <t>シ</t>
    </rPh>
    <phoneticPr fontId="2"/>
  </si>
  <si>
    <t>富士河口湖町</t>
    <rPh sb="0" eb="2">
      <t>フジ</t>
    </rPh>
    <rPh sb="2" eb="5">
      <t>カワグチコ</t>
    </rPh>
    <rPh sb="5" eb="6">
      <t>マチ</t>
    </rPh>
    <phoneticPr fontId="2"/>
  </si>
  <si>
    <t>北杜市</t>
    <rPh sb="0" eb="1">
      <t>キタ</t>
    </rPh>
    <rPh sb="1" eb="2">
      <t>ト</t>
    </rPh>
    <rPh sb="2" eb="3">
      <t>シ</t>
    </rPh>
    <phoneticPr fontId="2"/>
  </si>
  <si>
    <t>甲斐市</t>
    <rPh sb="0" eb="2">
      <t>カイ</t>
    </rPh>
    <rPh sb="2" eb="3">
      <t>シ</t>
    </rPh>
    <phoneticPr fontId="2"/>
  </si>
  <si>
    <t>笛吹市</t>
    <rPh sb="0" eb="2">
      <t>フエフキ</t>
    </rPh>
    <rPh sb="2" eb="3">
      <t>シ</t>
    </rPh>
    <phoneticPr fontId="2"/>
  </si>
  <si>
    <t>第２表　人口動態実数・率，市町村別</t>
    <rPh sb="0" eb="1">
      <t>ダイ</t>
    </rPh>
    <rPh sb="2" eb="3">
      <t>ヒョウ</t>
    </rPh>
    <rPh sb="4" eb="6">
      <t>ジンコウ</t>
    </rPh>
    <rPh sb="6" eb="8">
      <t>ドウタイ</t>
    </rPh>
    <rPh sb="8" eb="10">
      <t>ジッスウ</t>
    </rPh>
    <rPh sb="11" eb="12">
      <t>リツ</t>
    </rPh>
    <rPh sb="13" eb="16">
      <t>シチョウソン</t>
    </rPh>
    <rPh sb="16" eb="17">
      <t>ベツ</t>
    </rPh>
    <phoneticPr fontId="5"/>
  </si>
  <si>
    <t>上野原市</t>
    <rPh sb="0" eb="3">
      <t>ウエノハラ</t>
    </rPh>
    <rPh sb="3" eb="4">
      <t>シ</t>
    </rPh>
    <phoneticPr fontId="2"/>
  </si>
  <si>
    <t>甲州市</t>
    <rPh sb="0" eb="3">
      <t>コウシュウシ</t>
    </rPh>
    <phoneticPr fontId="2"/>
  </si>
  <si>
    <t>市川三郷町</t>
    <rPh sb="0" eb="2">
      <t>イチカワ</t>
    </rPh>
    <rPh sb="2" eb="3">
      <t>ミ</t>
    </rPh>
    <rPh sb="3" eb="5">
      <t>サトマチ</t>
    </rPh>
    <phoneticPr fontId="2"/>
  </si>
  <si>
    <t>自然</t>
    <rPh sb="0" eb="2">
      <t>シゼン</t>
    </rPh>
    <phoneticPr fontId="2"/>
  </si>
  <si>
    <t>中央市</t>
    <rPh sb="0" eb="3">
      <t>チュウオウシ</t>
    </rPh>
    <phoneticPr fontId="2"/>
  </si>
  <si>
    <t>中北保健所</t>
    <rPh sb="0" eb="1">
      <t>チュウ</t>
    </rPh>
    <rPh sb="1" eb="2">
      <t>ホク</t>
    </rPh>
    <rPh sb="2" eb="5">
      <t>ホケンジョ</t>
    </rPh>
    <phoneticPr fontId="2"/>
  </si>
  <si>
    <t>峡東保健所</t>
    <rPh sb="0" eb="2">
      <t>キョウトウ</t>
    </rPh>
    <rPh sb="2" eb="5">
      <t>ホケンジョ</t>
    </rPh>
    <phoneticPr fontId="2"/>
  </si>
  <si>
    <t>峡南保健所</t>
    <rPh sb="0" eb="2">
      <t>キョウナン</t>
    </rPh>
    <rPh sb="2" eb="5">
      <t>ホケンジョ</t>
    </rPh>
    <phoneticPr fontId="2"/>
  </si>
  <si>
    <t>富士・東部保健所</t>
    <rPh sb="0" eb="2">
      <t>フジ</t>
    </rPh>
    <rPh sb="3" eb="5">
      <t>トウブ</t>
    </rPh>
    <rPh sb="5" eb="8">
      <t>ホケンジョ</t>
    </rPh>
    <phoneticPr fontId="2"/>
  </si>
  <si>
    <t>自   然
増加数</t>
    <rPh sb="7" eb="8">
      <t>カ</t>
    </rPh>
    <rPh sb="8" eb="9">
      <t>スウ</t>
    </rPh>
    <phoneticPr fontId="2"/>
  </si>
  <si>
    <t>富士川町</t>
  </si>
  <si>
    <t>新生児死亡
（再掲）</t>
    <phoneticPr fontId="2"/>
  </si>
  <si>
    <t>周産期死亡</t>
    <phoneticPr fontId="2"/>
  </si>
  <si>
    <t>自然</t>
    <phoneticPr fontId="2"/>
  </si>
  <si>
    <t>人工</t>
    <phoneticPr fontId="2"/>
  </si>
  <si>
    <t>※</t>
    <phoneticPr fontId="2"/>
  </si>
  <si>
    <t>２）市町村別の各諸率については、県民生活部統計調査課「山梨県常住人口（日本人人口）」を用いて算出した参考値である。</t>
    <rPh sb="2" eb="5">
      <t>シチョウソン</t>
    </rPh>
    <rPh sb="5" eb="6">
      <t>ベツ</t>
    </rPh>
    <rPh sb="7" eb="8">
      <t>カク</t>
    </rPh>
    <rPh sb="8" eb="9">
      <t>ショ</t>
    </rPh>
    <rPh sb="9" eb="10">
      <t>リツ</t>
    </rPh>
    <rPh sb="16" eb="18">
      <t>ケンミン</t>
    </rPh>
    <rPh sb="18" eb="20">
      <t>セイカツ</t>
    </rPh>
    <rPh sb="20" eb="21">
      <t>ブ</t>
    </rPh>
    <rPh sb="21" eb="23">
      <t>トウケイ</t>
    </rPh>
    <rPh sb="23" eb="25">
      <t>チョウサ</t>
    </rPh>
    <rPh sb="25" eb="26">
      <t>カ</t>
    </rPh>
    <rPh sb="27" eb="30">
      <t>ヤマナシケン</t>
    </rPh>
    <rPh sb="30" eb="32">
      <t>ジョウジュウ</t>
    </rPh>
    <rPh sb="32" eb="34">
      <t>ジンコウ</t>
    </rPh>
    <rPh sb="35" eb="38">
      <t>ニホンジン</t>
    </rPh>
    <rPh sb="38" eb="40">
      <t>ジンコウ</t>
    </rPh>
    <rPh sb="43" eb="44">
      <t>モチ</t>
    </rPh>
    <rPh sb="46" eb="48">
      <t>サンシュツ</t>
    </rPh>
    <rPh sb="50" eb="53">
      <t>サンコウチ</t>
    </rPh>
    <phoneticPr fontId="2"/>
  </si>
  <si>
    <t>甲府市保健所</t>
    <rPh sb="0" eb="3">
      <t>コウフシ</t>
    </rPh>
    <rPh sb="3" eb="6">
      <t>ホケンジョ</t>
    </rPh>
    <phoneticPr fontId="2"/>
  </si>
  <si>
    <t>　　総務省統計局「令和２年国勢調査に関する不詳補完結果（参考表）」を用いた山梨県人口とは一致しない。</t>
    <phoneticPr fontId="2"/>
  </si>
  <si>
    <t>－市町村・保健所別－　令和3年</t>
    <rPh sb="1" eb="4">
      <t>シチョウソン</t>
    </rPh>
    <rPh sb="5" eb="8">
      <t>ホケンジョ</t>
    </rPh>
    <rPh sb="8" eb="9">
      <t>ベツ</t>
    </rPh>
    <rPh sb="11" eb="13">
      <t>レイワ</t>
    </rPh>
    <rPh sb="14" eb="15">
      <t>ネン</t>
    </rPh>
    <phoneticPr fontId="5"/>
  </si>
  <si>
    <t>人口
3.10.1</t>
    <phoneticPr fontId="2"/>
  </si>
  <si>
    <t>１）市町村の人口は、県民生活部統計調査課「山梨県常住人口（日本人人口）」（令和３年１０月１日）を用いているため、</t>
    <rPh sb="37" eb="39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</si>
</sst>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3" formatCode="_ * #,##0.00_ ;_ * \-#,##0.00_ ;_ * &quot;-&quot;??_ ;_ @_ "/>
    <numFmt numFmtId="176" formatCode="_-* #,##0_-;\-* #,##0_-;_-* &quot;-&quot;_-;_-@_-"/>
    <numFmt numFmtId="177" formatCode="#,##0_ "/>
    <numFmt numFmtId="178" formatCode="_ * #,##0.0_ ;_ * \-#,##0.0_ ;_ * &quot;-&quot;?_ ;_ @_ "/>
    <numFmt numFmtId="179" formatCode="0.00_);[Red]\(0.00\)"/>
    <numFmt numFmtId="180" formatCode="0.0_);[Red]\(0.0\)"/>
    <numFmt numFmtId="181" formatCode="0.0_ "/>
    <numFmt numFmtId="182" formatCode="0_);[Red]\(0\)"/>
  </numFmts>
  <fonts count="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3" fillId="0" borderId="0">
      <alignment vertical="center" wrapText="1"/>
    </xf>
  </cellStyleXfs>
  <cellXfs count="57">
    <xf numFmtId="0" fontId="0" fillId="0" borderId="0" xfId="0"/>
    <xf numFmtId="41" fontId="4" fillId="0" borderId="0" xfId="1" applyNumberFormat="1" applyFont="1" applyFill="1" applyAlignment="1">
      <alignment vertical="center"/>
    </xf>
    <xf numFmtId="41" fontId="3" fillId="0" borderId="0" xfId="0" applyNumberFormat="1" applyFont="1" applyFill="1"/>
    <xf numFmtId="178" fontId="3" fillId="0" borderId="0" xfId="0" applyNumberFormat="1" applyFont="1" applyFill="1"/>
    <xf numFmtId="41" fontId="3" fillId="0" borderId="1" xfId="0" quotePrefix="1" applyNumberFormat="1" applyFont="1" applyFill="1" applyBorder="1"/>
    <xf numFmtId="41" fontId="3" fillId="0" borderId="2" xfId="0" quotePrefix="1" applyNumberFormat="1" applyFont="1" applyFill="1" applyBorder="1"/>
    <xf numFmtId="41" fontId="3" fillId="0" borderId="3" xfId="0" applyNumberFormat="1" applyFont="1" applyFill="1" applyBorder="1" applyAlignment="1">
      <alignment horizontal="center" vertical="center"/>
    </xf>
    <xf numFmtId="41" fontId="3" fillId="0" borderId="3" xfId="0" applyNumberFormat="1" applyFont="1" applyFill="1" applyBorder="1" applyAlignment="1">
      <alignment horizontal="center" vertical="center" shrinkToFit="1"/>
    </xf>
    <xf numFmtId="41" fontId="6" fillId="0" borderId="3" xfId="0" applyNumberFormat="1" applyFont="1" applyFill="1" applyBorder="1" applyAlignment="1">
      <alignment horizontal="center" vertical="center" wrapText="1"/>
    </xf>
    <xf numFmtId="41" fontId="3" fillId="0" borderId="3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41" fontId="3" fillId="0" borderId="0" xfId="0" quotePrefix="1" applyNumberFormat="1" applyFont="1" applyFill="1"/>
    <xf numFmtId="41" fontId="3" fillId="0" borderId="4" xfId="2" applyNumberFormat="1" applyFont="1" applyFill="1" applyBorder="1" applyAlignment="1">
      <alignment horizontal="right" vertical="center"/>
    </xf>
    <xf numFmtId="41" fontId="3" fillId="0" borderId="0" xfId="2" applyNumberFormat="1" applyFont="1" applyFill="1" applyBorder="1" applyAlignment="1">
      <alignment horizontal="right" vertical="center"/>
    </xf>
    <xf numFmtId="41" fontId="3" fillId="0" borderId="5" xfId="2" applyNumberFormat="1" applyFont="1" applyFill="1" applyBorder="1" applyAlignment="1">
      <alignment horizontal="right" vertical="center"/>
    </xf>
    <xf numFmtId="41" fontId="3" fillId="0" borderId="6" xfId="2" applyNumberFormat="1" applyFont="1" applyFill="1" applyBorder="1" applyAlignment="1">
      <alignment horizontal="right" vertical="center"/>
    </xf>
    <xf numFmtId="41" fontId="3" fillId="0" borderId="7" xfId="2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/>
    <xf numFmtId="41" fontId="7" fillId="0" borderId="0" xfId="0" applyNumberFormat="1" applyFont="1" applyFill="1"/>
    <xf numFmtId="43" fontId="7" fillId="0" borderId="0" xfId="1" quotePrefix="1" applyNumberFormat="1" applyFont="1" applyFill="1" applyAlignment="1">
      <alignment horizontal="right"/>
    </xf>
    <xf numFmtId="43" fontId="3" fillId="0" borderId="0" xfId="0" applyNumberFormat="1" applyFont="1" applyFill="1"/>
    <xf numFmtId="43" fontId="3" fillId="0" borderId="0" xfId="0" applyNumberFormat="1" applyFont="1" applyFill="1" applyAlignment="1">
      <alignment horizontal="right"/>
    </xf>
    <xf numFmtId="41" fontId="3" fillId="0" borderId="7" xfId="0" applyNumberFormat="1" applyFont="1" applyFill="1" applyBorder="1"/>
    <xf numFmtId="178" fontId="3" fillId="0" borderId="0" xfId="2" applyNumberFormat="1" applyFont="1" applyFill="1" applyBorder="1" applyAlignment="1">
      <alignment horizontal="right" vertical="center"/>
    </xf>
    <xf numFmtId="43" fontId="3" fillId="0" borderId="0" xfId="2" applyNumberFormat="1" applyFont="1" applyFill="1" applyBorder="1" applyAlignment="1">
      <alignment horizontal="right" vertical="center"/>
    </xf>
    <xf numFmtId="180" fontId="3" fillId="0" borderId="0" xfId="2" applyNumberFormat="1" applyFont="1" applyFill="1" applyBorder="1" applyAlignment="1">
      <alignment horizontal="right" vertical="center"/>
    </xf>
    <xf numFmtId="181" fontId="3" fillId="0" borderId="0" xfId="2" applyNumberFormat="1" applyFont="1" applyFill="1" applyBorder="1" applyAlignment="1">
      <alignment horizontal="right" vertical="center"/>
    </xf>
    <xf numFmtId="179" fontId="3" fillId="0" borderId="0" xfId="2" applyNumberFormat="1" applyFont="1" applyFill="1" applyBorder="1" applyAlignment="1">
      <alignment horizontal="right" vertical="center"/>
    </xf>
    <xf numFmtId="180" fontId="3" fillId="0" borderId="7" xfId="2" applyNumberFormat="1" applyFont="1" applyFill="1" applyBorder="1" applyAlignment="1">
      <alignment horizontal="right" vertical="center"/>
    </xf>
    <xf numFmtId="181" fontId="3" fillId="0" borderId="7" xfId="2" applyNumberFormat="1" applyFont="1" applyFill="1" applyBorder="1" applyAlignment="1">
      <alignment horizontal="right" vertical="center"/>
    </xf>
    <xf numFmtId="178" fontId="3" fillId="0" borderId="7" xfId="2" applyNumberFormat="1" applyFont="1" applyFill="1" applyBorder="1" applyAlignment="1">
      <alignment horizontal="right" vertical="center"/>
    </xf>
    <xf numFmtId="179" fontId="3" fillId="0" borderId="7" xfId="2" applyNumberFormat="1" applyFont="1" applyFill="1" applyBorder="1" applyAlignment="1">
      <alignment horizontal="right" vertical="center"/>
    </xf>
    <xf numFmtId="41" fontId="3" fillId="0" borderId="0" xfId="0" applyNumberFormat="1" applyFont="1" applyFill="1" applyAlignment="1">
      <alignment vertical="center"/>
    </xf>
    <xf numFmtId="41" fontId="3" fillId="0" borderId="0" xfId="0" quotePrefix="1" applyNumberFormat="1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43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Alignment="1">
      <alignment horizontal="right" vertical="center"/>
    </xf>
    <xf numFmtId="182" fontId="7" fillId="0" borderId="0" xfId="0" applyNumberFormat="1" applyFont="1"/>
    <xf numFmtId="41" fontId="3" fillId="0" borderId="0" xfId="0" applyNumberFormat="1" applyFont="1" applyFill="1" applyAlignment="1">
      <alignment horizontal="center"/>
    </xf>
    <xf numFmtId="43" fontId="3" fillId="0" borderId="1" xfId="0" applyNumberFormat="1" applyFont="1" applyFill="1" applyBorder="1" applyAlignment="1">
      <alignment horizontal="center" vertical="center"/>
    </xf>
    <xf numFmtId="43" fontId="3" fillId="0" borderId="2" xfId="0" applyNumberFormat="1" applyFont="1" applyFill="1" applyBorder="1" applyAlignment="1">
      <alignment horizontal="center" vertical="center"/>
    </xf>
    <xf numFmtId="178" fontId="3" fillId="0" borderId="8" xfId="0" quotePrefix="1" applyNumberFormat="1" applyFont="1" applyFill="1" applyBorder="1" applyAlignment="1">
      <alignment horizontal="center" vertical="center"/>
    </xf>
    <xf numFmtId="41" fontId="3" fillId="0" borderId="8" xfId="0" quotePrefix="1" applyNumberFormat="1" applyFont="1" applyFill="1" applyBorder="1" applyAlignment="1">
      <alignment horizontal="center" vertical="center" wrapText="1"/>
    </xf>
    <xf numFmtId="178" fontId="3" fillId="0" borderId="8" xfId="0" quotePrefix="1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8" xfId="0" applyNumberFormat="1" applyFont="1" applyFill="1" applyBorder="1" applyAlignment="1">
      <alignment horizontal="center" vertical="center"/>
    </xf>
    <xf numFmtId="178" fontId="3" fillId="0" borderId="8" xfId="0" applyNumberFormat="1" applyFont="1" applyFill="1" applyBorder="1" applyAlignment="1">
      <alignment horizontal="center" vertical="center" wrapText="1"/>
    </xf>
    <xf numFmtId="41" fontId="3" fillId="0" borderId="9" xfId="0" quotePrefix="1" applyNumberFormat="1" applyFont="1" applyFill="1" applyBorder="1" applyAlignment="1">
      <alignment horizontal="center" vertical="center" shrinkToFit="1"/>
    </xf>
    <xf numFmtId="41" fontId="3" fillId="0" borderId="10" xfId="0" quotePrefix="1" applyNumberFormat="1" applyFont="1" applyFill="1" applyBorder="1" applyAlignment="1">
      <alignment horizontal="center" vertical="center" shrinkToFit="1"/>
    </xf>
    <xf numFmtId="41" fontId="3" fillId="0" borderId="11" xfId="0" quotePrefix="1" applyNumberFormat="1" applyFont="1" applyFill="1" applyBorder="1" applyAlignment="1">
      <alignment horizontal="center" vertical="center" wrapText="1"/>
    </xf>
    <xf numFmtId="41" fontId="3" fillId="0" borderId="12" xfId="0" quotePrefix="1" applyNumberFormat="1" applyFont="1" applyFill="1" applyBorder="1" applyAlignment="1">
      <alignment horizontal="center" vertical="center"/>
    </xf>
    <xf numFmtId="41" fontId="3" fillId="0" borderId="3" xfId="0" quotePrefix="1" applyNumberFormat="1" applyFont="1" applyFill="1" applyBorder="1" applyAlignment="1">
      <alignment horizontal="center" vertical="center" wrapText="1"/>
    </xf>
    <xf numFmtId="41" fontId="3" fillId="0" borderId="8" xfId="0" quotePrefix="1" applyNumberFormat="1" applyFont="1" applyFill="1" applyBorder="1" applyAlignment="1">
      <alignment horizontal="center" vertical="center"/>
    </xf>
    <xf numFmtId="41" fontId="3" fillId="0" borderId="3" xfId="0" quotePrefix="1" applyNumberFormat="1" applyFont="1" applyFill="1" applyBorder="1" applyAlignment="1">
      <alignment horizontal="center" vertical="center"/>
    </xf>
    <xf numFmtId="41" fontId="3" fillId="0" borderId="8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Ｈ７・８衛生統計年報原稿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57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5" sqref="C5"/>
    </sheetView>
  </sheetViews>
  <sheetFormatPr defaultColWidth="9.109375" defaultRowHeight="12" x14ac:dyDescent="0.15"/>
  <cols>
    <col min="1" max="1" width="2.44140625" style="2" customWidth="1"/>
    <col min="2" max="2" width="14.44140625" style="2" customWidth="1"/>
    <col min="3" max="3" width="9.5546875" style="2" customWidth="1"/>
    <col min="4" max="4" width="7.5546875" style="2" customWidth="1"/>
    <col min="5" max="9" width="7.6640625" style="2" customWidth="1"/>
    <col min="10" max="10" width="8.6640625" style="2" customWidth="1"/>
    <col min="11" max="11" width="5.6640625" style="2" customWidth="1"/>
    <col min="12" max="13" width="5.33203125" style="2" customWidth="1"/>
    <col min="14" max="14" width="5.6640625" style="2" customWidth="1"/>
    <col min="15" max="16" width="4.88671875" style="2" customWidth="1"/>
    <col min="17" max="19" width="6.33203125" style="2" customWidth="1"/>
    <col min="20" max="20" width="5.6640625" style="2" customWidth="1"/>
    <col min="21" max="21" width="7.6640625" style="2" customWidth="1"/>
    <col min="22" max="24" width="7.5546875" style="2" customWidth="1"/>
    <col min="25" max="26" width="7.44140625" style="3" customWidth="1"/>
    <col min="27" max="27" width="7.88671875" style="3" customWidth="1"/>
    <col min="28" max="28" width="7.33203125" style="3" customWidth="1"/>
    <col min="29" max="29" width="7.44140625" style="3" customWidth="1"/>
    <col min="30" max="30" width="9.44140625" style="3" bestFit="1" customWidth="1"/>
    <col min="31" max="31" width="7.5546875" style="3" bestFit="1" customWidth="1"/>
    <col min="32" max="32" width="9" style="3" bestFit="1" customWidth="1"/>
    <col min="33" max="33" width="7.5546875" style="3" bestFit="1" customWidth="1"/>
    <col min="34" max="34" width="7.88671875" style="3" customWidth="1"/>
    <col min="35" max="35" width="7.33203125" style="3" bestFit="1" customWidth="1"/>
    <col min="36" max="36" width="7.44140625" style="3" bestFit="1" customWidth="1"/>
    <col min="37" max="37" width="7.44140625" style="22" bestFit="1" customWidth="1"/>
    <col min="38" max="16384" width="9.109375" style="2"/>
  </cols>
  <sheetData>
    <row r="1" spans="1:39" ht="22.5" customHeight="1" thickBot="1" x14ac:dyDescent="0.25">
      <c r="A1" s="1" t="s">
        <v>52</v>
      </c>
      <c r="AK1" s="21" t="s">
        <v>72</v>
      </c>
    </row>
    <row r="2" spans="1:39" ht="24.75" customHeight="1" x14ac:dyDescent="0.15">
      <c r="A2" s="4"/>
      <c r="B2" s="4"/>
      <c r="C2" s="51" t="s">
        <v>73</v>
      </c>
      <c r="D2" s="54" t="s">
        <v>0</v>
      </c>
      <c r="E2" s="54"/>
      <c r="F2" s="54"/>
      <c r="G2" s="54" t="s">
        <v>1</v>
      </c>
      <c r="H2" s="54"/>
      <c r="I2" s="54"/>
      <c r="J2" s="44" t="s">
        <v>62</v>
      </c>
      <c r="K2" s="44" t="s">
        <v>42</v>
      </c>
      <c r="L2" s="44"/>
      <c r="M2" s="44"/>
      <c r="N2" s="44" t="s">
        <v>64</v>
      </c>
      <c r="O2" s="44"/>
      <c r="P2" s="44"/>
      <c r="Q2" s="49" t="s">
        <v>2</v>
      </c>
      <c r="R2" s="50"/>
      <c r="S2" s="50"/>
      <c r="T2" s="56" t="s">
        <v>65</v>
      </c>
      <c r="U2" s="54"/>
      <c r="V2" s="54"/>
      <c r="W2" s="54" t="s">
        <v>3</v>
      </c>
      <c r="X2" s="54" t="s">
        <v>4</v>
      </c>
      <c r="Y2" s="48" t="s">
        <v>38</v>
      </c>
      <c r="Z2" s="48" t="s">
        <v>39</v>
      </c>
      <c r="AA2" s="45" t="s">
        <v>35</v>
      </c>
      <c r="AB2" s="45" t="s">
        <v>36</v>
      </c>
      <c r="AC2" s="45" t="s">
        <v>37</v>
      </c>
      <c r="AD2" s="43" t="s">
        <v>33</v>
      </c>
      <c r="AE2" s="43"/>
      <c r="AF2" s="43"/>
      <c r="AG2" s="43" t="s">
        <v>34</v>
      </c>
      <c r="AH2" s="43"/>
      <c r="AI2" s="43"/>
      <c r="AJ2" s="47" t="s">
        <v>40</v>
      </c>
      <c r="AK2" s="41" t="s">
        <v>41</v>
      </c>
    </row>
    <row r="3" spans="1:39" ht="39.75" customHeight="1" x14ac:dyDescent="0.15">
      <c r="A3" s="5"/>
      <c r="B3" s="5"/>
      <c r="C3" s="52"/>
      <c r="D3" s="6" t="s">
        <v>30</v>
      </c>
      <c r="E3" s="6" t="s">
        <v>31</v>
      </c>
      <c r="F3" s="6" t="s">
        <v>32</v>
      </c>
      <c r="G3" s="6" t="s">
        <v>30</v>
      </c>
      <c r="H3" s="6" t="s">
        <v>31</v>
      </c>
      <c r="I3" s="6" t="s">
        <v>32</v>
      </c>
      <c r="J3" s="53"/>
      <c r="K3" s="7" t="s">
        <v>30</v>
      </c>
      <c r="L3" s="7" t="s">
        <v>31</v>
      </c>
      <c r="M3" s="7" t="s">
        <v>32</v>
      </c>
      <c r="N3" s="7" t="s">
        <v>30</v>
      </c>
      <c r="O3" s="7" t="s">
        <v>31</v>
      </c>
      <c r="P3" s="7" t="s">
        <v>32</v>
      </c>
      <c r="Q3" s="7" t="s">
        <v>30</v>
      </c>
      <c r="R3" s="7" t="s">
        <v>66</v>
      </c>
      <c r="S3" s="7" t="s">
        <v>67</v>
      </c>
      <c r="T3" s="6" t="s">
        <v>30</v>
      </c>
      <c r="U3" s="8" t="s">
        <v>43</v>
      </c>
      <c r="V3" s="9" t="s">
        <v>44</v>
      </c>
      <c r="W3" s="55"/>
      <c r="X3" s="55"/>
      <c r="Y3" s="46"/>
      <c r="Z3" s="46"/>
      <c r="AA3" s="46"/>
      <c r="AB3" s="46"/>
      <c r="AC3" s="46"/>
      <c r="AD3" s="10" t="s">
        <v>30</v>
      </c>
      <c r="AE3" s="11" t="s">
        <v>56</v>
      </c>
      <c r="AF3" s="10" t="s">
        <v>46</v>
      </c>
      <c r="AG3" s="10" t="s">
        <v>30</v>
      </c>
      <c r="AH3" s="12" t="s">
        <v>43</v>
      </c>
      <c r="AI3" s="11" t="s">
        <v>44</v>
      </c>
      <c r="AJ3" s="46"/>
      <c r="AK3" s="42"/>
    </row>
    <row r="4" spans="1:39" ht="15" customHeight="1" x14ac:dyDescent="0.15">
      <c r="A4" s="13" t="s">
        <v>5</v>
      </c>
      <c r="B4" s="13"/>
      <c r="C4" s="14">
        <v>789000</v>
      </c>
      <c r="D4" s="15">
        <f t="shared" ref="D4:X4" si="0">SUM(D6:D7)</f>
        <v>4966</v>
      </c>
      <c r="E4" s="15">
        <f t="shared" si="0"/>
        <v>2493</v>
      </c>
      <c r="F4" s="15">
        <f t="shared" si="0"/>
        <v>2473</v>
      </c>
      <c r="G4" s="15">
        <f t="shared" si="0"/>
        <v>10107</v>
      </c>
      <c r="H4" s="15">
        <f t="shared" si="0"/>
        <v>5097</v>
      </c>
      <c r="I4" s="15">
        <f t="shared" si="0"/>
        <v>5010</v>
      </c>
      <c r="J4" s="15">
        <f t="shared" si="0"/>
        <v>-5141</v>
      </c>
      <c r="K4" s="15">
        <f t="shared" si="0"/>
        <v>5</v>
      </c>
      <c r="L4" s="15">
        <f t="shared" si="0"/>
        <v>2</v>
      </c>
      <c r="M4" s="15">
        <f t="shared" si="0"/>
        <v>3</v>
      </c>
      <c r="N4" s="15">
        <f t="shared" si="0"/>
        <v>3</v>
      </c>
      <c r="O4" s="15">
        <f t="shared" si="0"/>
        <v>0</v>
      </c>
      <c r="P4" s="15">
        <f t="shared" si="0"/>
        <v>3</v>
      </c>
      <c r="Q4" s="15">
        <f t="shared" si="0"/>
        <v>68</v>
      </c>
      <c r="R4" s="15">
        <f t="shared" si="0"/>
        <v>38</v>
      </c>
      <c r="S4" s="15">
        <f t="shared" si="0"/>
        <v>30</v>
      </c>
      <c r="T4" s="15">
        <f t="shared" si="0"/>
        <v>13</v>
      </c>
      <c r="U4" s="15">
        <f t="shared" si="0"/>
        <v>12</v>
      </c>
      <c r="V4" s="15">
        <f t="shared" si="0"/>
        <v>1</v>
      </c>
      <c r="W4" s="15">
        <f t="shared" si="0"/>
        <v>2974</v>
      </c>
      <c r="X4" s="15">
        <f t="shared" si="0"/>
        <v>1155</v>
      </c>
      <c r="Y4" s="25">
        <f>D4/C4*1000</f>
        <v>6.2940430925221804</v>
      </c>
      <c r="Z4" s="25">
        <f>G4/C4*1000</f>
        <v>12.809885931558936</v>
      </c>
      <c r="AA4" s="25">
        <f>J4/C4*1000</f>
        <v>-6.5158428390367549</v>
      </c>
      <c r="AB4" s="25">
        <f>K4/D4*1000</f>
        <v>1.0068465565847766</v>
      </c>
      <c r="AC4" s="25">
        <f>N4/D4*1000</f>
        <v>0.60410793395086582</v>
      </c>
      <c r="AD4" s="25">
        <f>Q4/(D4+Q4)*1000</f>
        <v>13.508144616607073</v>
      </c>
      <c r="AE4" s="25">
        <f>R4/(D4+Q4)*1000</f>
        <v>7.5486690504568932</v>
      </c>
      <c r="AF4" s="25">
        <f>S4/(D4+Q4)*1000</f>
        <v>5.9594755661501786</v>
      </c>
      <c r="AG4" s="25">
        <f>T4/(D4+U4)*1000</f>
        <v>2.6114905584572115</v>
      </c>
      <c r="AH4" s="25">
        <f>U4/(D4+U4)*1000</f>
        <v>2.4106066693451185</v>
      </c>
      <c r="AI4" s="25">
        <f>V4/D4*1000</f>
        <v>0.20136931131695529</v>
      </c>
      <c r="AJ4" s="25">
        <f>W4/C4*1000</f>
        <v>3.7693282636248417</v>
      </c>
      <c r="AK4" s="26">
        <f>X4/C4*1000</f>
        <v>1.4638783269961977</v>
      </c>
    </row>
    <row r="5" spans="1:39" ht="15" customHeight="1" x14ac:dyDescent="0.15">
      <c r="A5" s="13"/>
      <c r="B5" s="13"/>
      <c r="C5" s="16"/>
      <c r="D5" s="15"/>
      <c r="E5" s="3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6"/>
      <c r="AL5" s="15"/>
      <c r="AM5" s="15"/>
    </row>
    <row r="6" spans="1:39" ht="15" customHeight="1" x14ac:dyDescent="0.15">
      <c r="A6" s="2" t="s">
        <v>23</v>
      </c>
      <c r="B6" s="13"/>
      <c r="C6" s="16">
        <f t="shared" ref="C6:I6" si="1">SUM(C9:C21)</f>
        <v>675143</v>
      </c>
      <c r="D6" s="15">
        <f t="shared" si="1"/>
        <v>4200</v>
      </c>
      <c r="E6" s="15">
        <f t="shared" si="1"/>
        <v>2103</v>
      </c>
      <c r="F6" s="15">
        <f t="shared" si="1"/>
        <v>2097</v>
      </c>
      <c r="G6" s="15">
        <f t="shared" si="1"/>
        <v>8532</v>
      </c>
      <c r="H6" s="15">
        <f t="shared" si="1"/>
        <v>4304</v>
      </c>
      <c r="I6" s="15">
        <f t="shared" si="1"/>
        <v>4228</v>
      </c>
      <c r="J6" s="15">
        <f t="shared" ref="J6:P6" si="2">SUM(J9:J21)</f>
        <v>-4332</v>
      </c>
      <c r="K6" s="15">
        <f t="shared" si="2"/>
        <v>5</v>
      </c>
      <c r="L6" s="15">
        <f>SUM(L9:L21)</f>
        <v>2</v>
      </c>
      <c r="M6" s="15">
        <f t="shared" si="2"/>
        <v>3</v>
      </c>
      <c r="N6" s="15">
        <f t="shared" si="2"/>
        <v>3</v>
      </c>
      <c r="O6" s="15">
        <f t="shared" si="2"/>
        <v>0</v>
      </c>
      <c r="P6" s="15">
        <f t="shared" si="2"/>
        <v>3</v>
      </c>
      <c r="Q6" s="15">
        <f t="shared" ref="Q6:X6" si="3">SUM(Q9:Q21)</f>
        <v>60</v>
      </c>
      <c r="R6" s="15">
        <f t="shared" si="3"/>
        <v>34</v>
      </c>
      <c r="S6" s="15">
        <f t="shared" si="3"/>
        <v>26</v>
      </c>
      <c r="T6" s="15">
        <f t="shared" si="3"/>
        <v>11</v>
      </c>
      <c r="U6" s="15">
        <f t="shared" si="3"/>
        <v>10</v>
      </c>
      <c r="V6" s="15">
        <f t="shared" si="3"/>
        <v>1</v>
      </c>
      <c r="W6" s="15">
        <f t="shared" si="3"/>
        <v>2517</v>
      </c>
      <c r="X6" s="15">
        <f t="shared" si="3"/>
        <v>993</v>
      </c>
      <c r="Y6" s="27">
        <f>D6/C6*1000</f>
        <v>6.2209043121235057</v>
      </c>
      <c r="Z6" s="27">
        <f>G6/C6*1000</f>
        <v>12.637322759770893</v>
      </c>
      <c r="AA6" s="28">
        <f>J6/C6*1000</f>
        <v>-6.4164184476473869</v>
      </c>
      <c r="AB6" s="27">
        <f>K6/D6*1000</f>
        <v>1.1904761904761907</v>
      </c>
      <c r="AC6" s="27">
        <f>N6/D6*1000</f>
        <v>0.7142857142857143</v>
      </c>
      <c r="AD6" s="27">
        <f>Q6/(D6+Q6)*1000</f>
        <v>14.084507042253522</v>
      </c>
      <c r="AE6" s="27">
        <f>R6/(D6+Q6)*1000</f>
        <v>7.9812206572769959</v>
      </c>
      <c r="AF6" s="27">
        <f>S6/(D6+Q6)*1000</f>
        <v>6.103286384976526</v>
      </c>
      <c r="AG6" s="27">
        <f>T6/(D6+U6)*1000</f>
        <v>2.6128266033254155</v>
      </c>
      <c r="AH6" s="27">
        <f>U6/(D6+U6)*1000</f>
        <v>2.3752969121140142</v>
      </c>
      <c r="AI6" s="25">
        <f t="shared" ref="AI6:AI7" si="4">V6/D6*1000</f>
        <v>0.23809523809523808</v>
      </c>
      <c r="AJ6" s="27">
        <f>W6/C6*1000</f>
        <v>3.7280990841940156</v>
      </c>
      <c r="AK6" s="29">
        <f>X6/C6*1000</f>
        <v>1.4707995195092003</v>
      </c>
      <c r="AL6" s="15"/>
      <c r="AM6" s="15"/>
    </row>
    <row r="7" spans="1:39" ht="15" customHeight="1" x14ac:dyDescent="0.15">
      <c r="A7" s="2" t="s">
        <v>24</v>
      </c>
      <c r="B7" s="13"/>
      <c r="C7" s="16">
        <f t="shared" ref="C7:H7" si="5">C23+C26+C32+C35+C43</f>
        <v>115981</v>
      </c>
      <c r="D7" s="15">
        <f t="shared" si="5"/>
        <v>766</v>
      </c>
      <c r="E7" s="15">
        <f t="shared" si="5"/>
        <v>390</v>
      </c>
      <c r="F7" s="15">
        <f t="shared" si="5"/>
        <v>376</v>
      </c>
      <c r="G7" s="15">
        <f t="shared" si="5"/>
        <v>1575</v>
      </c>
      <c r="H7" s="15">
        <f t="shared" si="5"/>
        <v>793</v>
      </c>
      <c r="I7" s="15">
        <f t="shared" ref="I7:P7" si="6">I23+I26+I32+I35+I43</f>
        <v>782</v>
      </c>
      <c r="J7" s="15">
        <f t="shared" si="6"/>
        <v>-809</v>
      </c>
      <c r="K7" s="15">
        <f>K23+K26+K32+K35+K43</f>
        <v>0</v>
      </c>
      <c r="L7" s="15">
        <f>L23+L26+L32+L35+L43</f>
        <v>0</v>
      </c>
      <c r="M7" s="15">
        <f t="shared" si="6"/>
        <v>0</v>
      </c>
      <c r="N7" s="15">
        <f t="shared" si="6"/>
        <v>0</v>
      </c>
      <c r="O7" s="15">
        <f t="shared" si="6"/>
        <v>0</v>
      </c>
      <c r="P7" s="15">
        <f t="shared" si="6"/>
        <v>0</v>
      </c>
      <c r="Q7" s="15">
        <f>Q23+Q26+Q32+Q35+Q43</f>
        <v>8</v>
      </c>
      <c r="R7" s="15">
        <f t="shared" ref="R7:X7" si="7">R23+R26+R32+R35+R43</f>
        <v>4</v>
      </c>
      <c r="S7" s="15">
        <f>S23+S26+S32+S35+S43</f>
        <v>4</v>
      </c>
      <c r="T7" s="15">
        <f t="shared" si="7"/>
        <v>2</v>
      </c>
      <c r="U7" s="15">
        <f t="shared" si="7"/>
        <v>2</v>
      </c>
      <c r="V7" s="15">
        <f t="shared" si="7"/>
        <v>0</v>
      </c>
      <c r="W7" s="15">
        <f>W23+W26+W32+W35+W43</f>
        <v>457</v>
      </c>
      <c r="X7" s="15">
        <f t="shared" si="7"/>
        <v>162</v>
      </c>
      <c r="Y7" s="27">
        <f>D7/C7*1000</f>
        <v>6.604530052336159</v>
      </c>
      <c r="Z7" s="27">
        <f>G7/C7*1000</f>
        <v>13.579810486200326</v>
      </c>
      <c r="AA7" s="28">
        <f>J7/C7*1000</f>
        <v>-6.9752804338641674</v>
      </c>
      <c r="AB7" s="27">
        <f>K7/D7*1000</f>
        <v>0</v>
      </c>
      <c r="AC7" s="27">
        <f>N7/D7*1000</f>
        <v>0</v>
      </c>
      <c r="AD7" s="27">
        <f>Q7/(D7+Q7)*1000</f>
        <v>10.335917312661499</v>
      </c>
      <c r="AE7" s="27">
        <f>R7/(D7+Q7)*1000</f>
        <v>5.1679586563307494</v>
      </c>
      <c r="AF7" s="27">
        <f>S7/(D7+Q7)*1000</f>
        <v>5.1679586563307494</v>
      </c>
      <c r="AG7" s="27">
        <f>T7/(D7+U7)*1000</f>
        <v>2.6041666666666665</v>
      </c>
      <c r="AH7" s="27">
        <f>U7/(D7+U7)*1000</f>
        <v>2.6041666666666665</v>
      </c>
      <c r="AI7" s="25">
        <f t="shared" si="4"/>
        <v>0</v>
      </c>
      <c r="AJ7" s="27">
        <f>W7/C7*1000</f>
        <v>3.9403005664720947</v>
      </c>
      <c r="AK7" s="29">
        <f>X7/C7*1000</f>
        <v>1.3967805071520336</v>
      </c>
      <c r="AL7" s="15"/>
      <c r="AM7" s="15"/>
    </row>
    <row r="8" spans="1:39" ht="15" customHeight="1" x14ac:dyDescent="0.15">
      <c r="A8" s="13"/>
      <c r="B8" s="13"/>
      <c r="C8" s="16"/>
      <c r="D8" s="15"/>
      <c r="E8" s="34"/>
      <c r="F8" s="34"/>
      <c r="G8" s="15"/>
      <c r="H8" s="15"/>
      <c r="I8" s="15"/>
      <c r="J8" s="34"/>
      <c r="K8" s="15"/>
      <c r="L8" s="15"/>
      <c r="M8" s="34"/>
      <c r="N8" s="15"/>
      <c r="O8" s="15"/>
      <c r="P8" s="15"/>
      <c r="Q8" s="34"/>
      <c r="R8" s="34"/>
      <c r="S8" s="34"/>
      <c r="T8" s="34"/>
      <c r="U8" s="34"/>
      <c r="V8" s="34"/>
      <c r="W8" s="34"/>
      <c r="X8" s="1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6"/>
      <c r="AL8" s="15"/>
      <c r="AM8" s="15"/>
    </row>
    <row r="9" spans="1:39" ht="15" customHeight="1" x14ac:dyDescent="0.15">
      <c r="A9" s="13" t="s">
        <v>6</v>
      </c>
      <c r="B9" s="13"/>
      <c r="C9" s="16">
        <v>184144</v>
      </c>
      <c r="D9" s="15">
        <v>1230</v>
      </c>
      <c r="E9" s="35">
        <v>614</v>
      </c>
      <c r="F9" s="15">
        <v>616</v>
      </c>
      <c r="G9" s="34">
        <v>2275</v>
      </c>
      <c r="H9" s="34">
        <v>1146</v>
      </c>
      <c r="I9" s="34">
        <v>1129</v>
      </c>
      <c r="J9" s="34">
        <v>-1045</v>
      </c>
      <c r="K9" s="34">
        <v>2</v>
      </c>
      <c r="L9" s="34">
        <v>1</v>
      </c>
      <c r="M9" s="34">
        <v>1</v>
      </c>
      <c r="N9" s="34">
        <v>1</v>
      </c>
      <c r="O9" s="34">
        <v>0</v>
      </c>
      <c r="P9" s="34">
        <v>1</v>
      </c>
      <c r="Q9" s="34">
        <v>23</v>
      </c>
      <c r="R9" s="34">
        <v>17</v>
      </c>
      <c r="S9" s="34">
        <v>6</v>
      </c>
      <c r="T9" s="34">
        <v>5</v>
      </c>
      <c r="U9" s="34">
        <v>4</v>
      </c>
      <c r="V9" s="34">
        <v>1</v>
      </c>
      <c r="W9" s="34">
        <v>823</v>
      </c>
      <c r="X9" s="34">
        <v>275</v>
      </c>
      <c r="Y9" s="27">
        <v>6.6795551307672252</v>
      </c>
      <c r="Z9" s="27">
        <v>12.354461725606049</v>
      </c>
      <c r="AA9" s="28">
        <v>-5.6749065948388218</v>
      </c>
      <c r="AB9" s="27">
        <v>1.6260162601626016</v>
      </c>
      <c r="AC9" s="27">
        <v>0.81300813008130079</v>
      </c>
      <c r="AD9" s="36">
        <v>18.355945730247406</v>
      </c>
      <c r="AE9" s="36">
        <v>13.567438148443737</v>
      </c>
      <c r="AF9" s="36">
        <v>4.7885075818036711</v>
      </c>
      <c r="AG9" s="36">
        <v>4.0518638573743919</v>
      </c>
      <c r="AH9" s="36">
        <v>3.2414910858995136</v>
      </c>
      <c r="AI9" s="36">
        <v>0.81300813008130079</v>
      </c>
      <c r="AJ9" s="36">
        <v>4.4693283517247364</v>
      </c>
      <c r="AK9" s="37">
        <v>1.4933964723260056</v>
      </c>
      <c r="AL9" s="15"/>
      <c r="AM9" s="15"/>
    </row>
    <row r="10" spans="1:39" ht="15" customHeight="1" x14ac:dyDescent="0.15">
      <c r="A10" s="13" t="s">
        <v>7</v>
      </c>
      <c r="B10" s="13"/>
      <c r="C10" s="16">
        <v>45706</v>
      </c>
      <c r="D10" s="15">
        <v>292</v>
      </c>
      <c r="E10" s="35">
        <v>130</v>
      </c>
      <c r="F10" s="15">
        <v>162</v>
      </c>
      <c r="G10" s="34">
        <v>620</v>
      </c>
      <c r="H10" s="34">
        <v>308</v>
      </c>
      <c r="I10" s="34">
        <v>312</v>
      </c>
      <c r="J10" s="34">
        <v>-328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4</v>
      </c>
      <c r="R10" s="34">
        <v>1</v>
      </c>
      <c r="S10" s="34">
        <v>3</v>
      </c>
      <c r="T10" s="34">
        <v>1</v>
      </c>
      <c r="U10" s="34">
        <v>1</v>
      </c>
      <c r="V10" s="34">
        <v>0</v>
      </c>
      <c r="W10" s="34">
        <v>164</v>
      </c>
      <c r="X10" s="34">
        <v>65</v>
      </c>
      <c r="Y10" s="27">
        <v>6.3886579442523956</v>
      </c>
      <c r="Z10" s="27">
        <v>13.564958648755086</v>
      </c>
      <c r="AA10" s="28">
        <v>-7.1763007045026912</v>
      </c>
      <c r="AB10" s="27">
        <v>0</v>
      </c>
      <c r="AC10" s="27">
        <v>0</v>
      </c>
      <c r="AD10" s="36">
        <v>13.513513513513514</v>
      </c>
      <c r="AE10" s="36">
        <v>3.3783783783783785</v>
      </c>
      <c r="AF10" s="36">
        <v>10.135135135135135</v>
      </c>
      <c r="AG10" s="36">
        <v>3.4129692832764507</v>
      </c>
      <c r="AH10" s="36">
        <v>3.4129692832764507</v>
      </c>
      <c r="AI10" s="36">
        <v>0</v>
      </c>
      <c r="AJ10" s="36">
        <v>3.5881503522513456</v>
      </c>
      <c r="AK10" s="37">
        <v>1.4221327615630333</v>
      </c>
      <c r="AL10" s="15"/>
      <c r="AM10" s="15"/>
    </row>
    <row r="11" spans="1:39" ht="15" customHeight="1" x14ac:dyDescent="0.15">
      <c r="A11" s="13" t="s">
        <v>8</v>
      </c>
      <c r="B11" s="13"/>
      <c r="C11" s="16">
        <v>30162</v>
      </c>
      <c r="D11" s="15">
        <v>135</v>
      </c>
      <c r="E11" s="35">
        <v>71</v>
      </c>
      <c r="F11" s="15">
        <v>64</v>
      </c>
      <c r="G11" s="34">
        <v>363</v>
      </c>
      <c r="H11" s="34">
        <v>186</v>
      </c>
      <c r="I11" s="34">
        <v>177</v>
      </c>
      <c r="J11" s="34">
        <v>-228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2</v>
      </c>
      <c r="R11" s="34">
        <v>1</v>
      </c>
      <c r="S11" s="34">
        <v>1</v>
      </c>
      <c r="T11" s="34">
        <v>0</v>
      </c>
      <c r="U11" s="34">
        <v>0</v>
      </c>
      <c r="V11" s="34">
        <v>0</v>
      </c>
      <c r="W11" s="34">
        <v>72</v>
      </c>
      <c r="X11" s="34">
        <v>45</v>
      </c>
      <c r="Y11" s="27">
        <v>4.4758305152178233</v>
      </c>
      <c r="Z11" s="27">
        <v>12.035010940919038</v>
      </c>
      <c r="AA11" s="28">
        <v>-7.5591804257012134</v>
      </c>
      <c r="AB11" s="27">
        <v>0</v>
      </c>
      <c r="AC11" s="27">
        <v>0</v>
      </c>
      <c r="AD11" s="36">
        <v>14.598540145985401</v>
      </c>
      <c r="AE11" s="36">
        <v>7.2992700729927007</v>
      </c>
      <c r="AF11" s="36">
        <v>7.2992700729927007</v>
      </c>
      <c r="AG11" s="36">
        <v>0</v>
      </c>
      <c r="AH11" s="36">
        <v>0</v>
      </c>
      <c r="AI11" s="36">
        <v>0</v>
      </c>
      <c r="AJ11" s="36">
        <v>2.3871096081161727</v>
      </c>
      <c r="AK11" s="37">
        <v>1.491943505072608</v>
      </c>
      <c r="AL11" s="15"/>
      <c r="AM11" s="15"/>
    </row>
    <row r="12" spans="1:39" ht="15" customHeight="1" x14ac:dyDescent="0.15">
      <c r="A12" s="13" t="s">
        <v>9</v>
      </c>
      <c r="B12" s="13"/>
      <c r="C12" s="16">
        <v>32806</v>
      </c>
      <c r="D12" s="15">
        <v>171</v>
      </c>
      <c r="E12" s="35">
        <v>82</v>
      </c>
      <c r="F12" s="15">
        <v>89</v>
      </c>
      <c r="G12" s="34">
        <v>523</v>
      </c>
      <c r="H12" s="34">
        <v>258</v>
      </c>
      <c r="I12" s="34">
        <v>265</v>
      </c>
      <c r="J12" s="34">
        <v>-352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3</v>
      </c>
      <c r="R12" s="34">
        <v>1</v>
      </c>
      <c r="S12" s="34">
        <v>2</v>
      </c>
      <c r="T12" s="34">
        <v>1</v>
      </c>
      <c r="U12" s="34">
        <v>1</v>
      </c>
      <c r="V12" s="34">
        <v>0</v>
      </c>
      <c r="W12" s="34">
        <v>98</v>
      </c>
      <c r="X12" s="34">
        <v>41</v>
      </c>
      <c r="Y12" s="27">
        <v>5.2124611351582031</v>
      </c>
      <c r="Z12" s="27">
        <v>15.94220569408035</v>
      </c>
      <c r="AA12" s="28">
        <v>-10.729744558922148</v>
      </c>
      <c r="AB12" s="27">
        <v>0</v>
      </c>
      <c r="AC12" s="27">
        <v>0</v>
      </c>
      <c r="AD12" s="36">
        <v>17.241379310344826</v>
      </c>
      <c r="AE12" s="36">
        <v>5.7471264367816088</v>
      </c>
      <c r="AF12" s="36">
        <v>11.494252873563218</v>
      </c>
      <c r="AG12" s="36">
        <v>5.8139534883720927</v>
      </c>
      <c r="AH12" s="36">
        <v>5.8139534883720927</v>
      </c>
      <c r="AI12" s="36">
        <v>0</v>
      </c>
      <c r="AJ12" s="36">
        <v>2.98725842833628</v>
      </c>
      <c r="AK12" s="37">
        <v>1.2497713832835458</v>
      </c>
      <c r="AL12" s="15"/>
      <c r="AM12" s="15"/>
    </row>
    <row r="13" spans="1:39" ht="15" customHeight="1" x14ac:dyDescent="0.15">
      <c r="A13" s="13" t="s">
        <v>10</v>
      </c>
      <c r="B13" s="13"/>
      <c r="C13" s="16">
        <v>21791</v>
      </c>
      <c r="D13" s="15">
        <v>66</v>
      </c>
      <c r="E13" s="35">
        <v>31</v>
      </c>
      <c r="F13" s="15">
        <v>35</v>
      </c>
      <c r="G13" s="34">
        <v>400</v>
      </c>
      <c r="H13" s="34">
        <v>201</v>
      </c>
      <c r="I13" s="34">
        <v>199</v>
      </c>
      <c r="J13" s="34">
        <v>-334</v>
      </c>
      <c r="K13" s="34">
        <v>0</v>
      </c>
      <c r="L13" s="34">
        <v>0</v>
      </c>
      <c r="M13" s="34">
        <v>0</v>
      </c>
      <c r="N13" s="34">
        <v>0</v>
      </c>
      <c r="O13" s="34">
        <v>0</v>
      </c>
      <c r="P13" s="34">
        <v>0</v>
      </c>
      <c r="Q13" s="34">
        <v>2</v>
      </c>
      <c r="R13" s="34">
        <v>2</v>
      </c>
      <c r="S13" s="34">
        <v>0</v>
      </c>
      <c r="T13" s="34">
        <v>0</v>
      </c>
      <c r="U13" s="34">
        <v>0</v>
      </c>
      <c r="V13" s="34">
        <v>0</v>
      </c>
      <c r="W13" s="34">
        <v>47</v>
      </c>
      <c r="X13" s="34">
        <v>19</v>
      </c>
      <c r="Y13" s="27">
        <v>3.0287733467945483</v>
      </c>
      <c r="Z13" s="27">
        <v>18.35620210178514</v>
      </c>
      <c r="AA13" s="28">
        <v>-15.327428754990594</v>
      </c>
      <c r="AB13" s="27">
        <v>0</v>
      </c>
      <c r="AC13" s="27">
        <v>0</v>
      </c>
      <c r="AD13" s="36">
        <v>29.411764705882351</v>
      </c>
      <c r="AE13" s="36">
        <v>29.411764705882351</v>
      </c>
      <c r="AF13" s="36">
        <v>0</v>
      </c>
      <c r="AG13" s="36">
        <v>0</v>
      </c>
      <c r="AH13" s="36">
        <v>0</v>
      </c>
      <c r="AI13" s="36">
        <v>0</v>
      </c>
      <c r="AJ13" s="36">
        <v>2.156853746959754</v>
      </c>
      <c r="AK13" s="37">
        <v>0.87191959983479417</v>
      </c>
      <c r="AL13" s="15"/>
      <c r="AM13" s="15"/>
    </row>
    <row r="14" spans="1:39" ht="15" customHeight="1" x14ac:dyDescent="0.15">
      <c r="A14" s="13" t="s">
        <v>11</v>
      </c>
      <c r="B14" s="13"/>
      <c r="C14" s="16">
        <v>28294</v>
      </c>
      <c r="D14" s="15">
        <v>141</v>
      </c>
      <c r="E14" s="35">
        <v>77</v>
      </c>
      <c r="F14" s="15">
        <v>64</v>
      </c>
      <c r="G14" s="34">
        <v>357</v>
      </c>
      <c r="H14" s="34">
        <v>170</v>
      </c>
      <c r="I14" s="34">
        <v>187</v>
      </c>
      <c r="J14" s="34">
        <v>-216</v>
      </c>
      <c r="K14" s="34">
        <v>0</v>
      </c>
      <c r="L14" s="34">
        <v>0</v>
      </c>
      <c r="M14" s="34">
        <v>0</v>
      </c>
      <c r="N14" s="34">
        <v>0</v>
      </c>
      <c r="O14" s="34">
        <v>0</v>
      </c>
      <c r="P14" s="34">
        <v>0</v>
      </c>
      <c r="Q14" s="34">
        <v>3</v>
      </c>
      <c r="R14" s="34">
        <v>2</v>
      </c>
      <c r="S14" s="34">
        <v>1</v>
      </c>
      <c r="T14" s="34">
        <v>0</v>
      </c>
      <c r="U14" s="34">
        <v>0</v>
      </c>
      <c r="V14" s="34">
        <v>0</v>
      </c>
      <c r="W14" s="34">
        <v>96</v>
      </c>
      <c r="X14" s="34">
        <v>51</v>
      </c>
      <c r="Y14" s="27">
        <v>4.9833887043189362</v>
      </c>
      <c r="Z14" s="27">
        <v>12.617516081147947</v>
      </c>
      <c r="AA14" s="28">
        <v>-7.6341273768290101</v>
      </c>
      <c r="AB14" s="27">
        <v>0</v>
      </c>
      <c r="AC14" s="27">
        <v>0</v>
      </c>
      <c r="AD14" s="36">
        <v>20.833333333333332</v>
      </c>
      <c r="AE14" s="36">
        <v>13.888888888888888</v>
      </c>
      <c r="AF14" s="36">
        <v>6.9444444444444438</v>
      </c>
      <c r="AG14" s="36">
        <v>0</v>
      </c>
      <c r="AH14" s="36">
        <v>0</v>
      </c>
      <c r="AI14" s="36">
        <v>0</v>
      </c>
      <c r="AJ14" s="36">
        <v>3.3929455008128935</v>
      </c>
      <c r="AK14" s="37">
        <v>1.8025022973068496</v>
      </c>
      <c r="AL14" s="15"/>
      <c r="AM14" s="15"/>
    </row>
    <row r="15" spans="1:39" ht="15" customHeight="1" x14ac:dyDescent="0.15">
      <c r="A15" s="2" t="s">
        <v>47</v>
      </c>
      <c r="B15" s="13"/>
      <c r="C15" s="16">
        <v>68521</v>
      </c>
      <c r="D15" s="15">
        <v>487</v>
      </c>
      <c r="E15" s="35">
        <v>259</v>
      </c>
      <c r="F15" s="15">
        <v>228</v>
      </c>
      <c r="G15" s="34">
        <v>792</v>
      </c>
      <c r="H15" s="34">
        <v>394</v>
      </c>
      <c r="I15" s="34">
        <v>398</v>
      </c>
      <c r="J15" s="34">
        <v>-305</v>
      </c>
      <c r="K15" s="34">
        <v>2</v>
      </c>
      <c r="L15" s="34">
        <v>1</v>
      </c>
      <c r="M15" s="34">
        <v>1</v>
      </c>
      <c r="N15" s="34">
        <v>1</v>
      </c>
      <c r="O15" s="34">
        <v>0</v>
      </c>
      <c r="P15" s="34">
        <v>1</v>
      </c>
      <c r="Q15" s="34">
        <v>8</v>
      </c>
      <c r="R15" s="34">
        <v>2</v>
      </c>
      <c r="S15" s="34">
        <v>6</v>
      </c>
      <c r="T15" s="34">
        <v>0</v>
      </c>
      <c r="U15" s="34">
        <v>0</v>
      </c>
      <c r="V15" s="34">
        <v>0</v>
      </c>
      <c r="W15" s="34">
        <v>266</v>
      </c>
      <c r="X15" s="34">
        <v>96</v>
      </c>
      <c r="Y15" s="27">
        <v>7.107310167685819</v>
      </c>
      <c r="Z15" s="27">
        <v>11.55850031377242</v>
      </c>
      <c r="AA15" s="28">
        <v>-4.451190146086601</v>
      </c>
      <c r="AB15" s="27">
        <v>4.1067761806981524</v>
      </c>
      <c r="AC15" s="27">
        <v>2.0533880903490762</v>
      </c>
      <c r="AD15" s="36">
        <v>16.161616161616163</v>
      </c>
      <c r="AE15" s="36">
        <v>4.0404040404040407</v>
      </c>
      <c r="AF15" s="36">
        <v>12.121212121212121</v>
      </c>
      <c r="AG15" s="36">
        <v>0</v>
      </c>
      <c r="AH15" s="36">
        <v>0</v>
      </c>
      <c r="AI15" s="36">
        <v>0</v>
      </c>
      <c r="AJ15" s="36">
        <v>3.8820215700296257</v>
      </c>
      <c r="AK15" s="37">
        <v>1.4010303410633236</v>
      </c>
      <c r="AL15" s="15"/>
      <c r="AM15" s="15"/>
    </row>
    <row r="16" spans="1:39" ht="15" customHeight="1" x14ac:dyDescent="0.15">
      <c r="A16" s="2" t="s">
        <v>49</v>
      </c>
      <c r="B16" s="13"/>
      <c r="C16" s="16">
        <v>43419</v>
      </c>
      <c r="D16" s="15">
        <v>180</v>
      </c>
      <c r="E16" s="35">
        <v>87</v>
      </c>
      <c r="F16" s="15">
        <v>93</v>
      </c>
      <c r="G16" s="34">
        <v>674</v>
      </c>
      <c r="H16" s="34">
        <v>338</v>
      </c>
      <c r="I16" s="34">
        <v>336</v>
      </c>
      <c r="J16" s="34">
        <v>-494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1</v>
      </c>
      <c r="R16" s="34">
        <v>0</v>
      </c>
      <c r="S16" s="34">
        <v>1</v>
      </c>
      <c r="T16" s="34">
        <v>0</v>
      </c>
      <c r="U16" s="34">
        <v>0</v>
      </c>
      <c r="V16" s="34">
        <v>0</v>
      </c>
      <c r="W16" s="34">
        <v>122</v>
      </c>
      <c r="X16" s="34">
        <v>48</v>
      </c>
      <c r="Y16" s="27">
        <v>4.1456505216610244</v>
      </c>
      <c r="Z16" s="27">
        <v>15.523158064441834</v>
      </c>
      <c r="AA16" s="28">
        <v>-11.37750754278081</v>
      </c>
      <c r="AB16" s="27">
        <v>0</v>
      </c>
      <c r="AC16" s="27">
        <v>0</v>
      </c>
      <c r="AD16" s="36">
        <v>5.5248618784530388</v>
      </c>
      <c r="AE16" s="36">
        <v>0</v>
      </c>
      <c r="AF16" s="36">
        <v>5.5248618784530388</v>
      </c>
      <c r="AG16" s="36">
        <v>0</v>
      </c>
      <c r="AH16" s="36">
        <v>0</v>
      </c>
      <c r="AI16" s="36">
        <v>0</v>
      </c>
      <c r="AJ16" s="36">
        <v>2.809829798014694</v>
      </c>
      <c r="AK16" s="37">
        <v>1.1055068057762729</v>
      </c>
      <c r="AL16" s="15"/>
      <c r="AM16" s="15"/>
    </row>
    <row r="17" spans="1:39" ht="15" customHeight="1" x14ac:dyDescent="0.15">
      <c r="A17" s="2" t="s">
        <v>50</v>
      </c>
      <c r="B17" s="13"/>
      <c r="C17" s="16">
        <v>74523</v>
      </c>
      <c r="D17" s="15">
        <v>633</v>
      </c>
      <c r="E17" s="35">
        <v>327</v>
      </c>
      <c r="F17" s="15">
        <v>306</v>
      </c>
      <c r="G17" s="34">
        <v>637</v>
      </c>
      <c r="H17" s="34">
        <v>338</v>
      </c>
      <c r="I17" s="34">
        <v>299</v>
      </c>
      <c r="J17" s="34">
        <v>-4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7</v>
      </c>
      <c r="R17" s="34">
        <v>5</v>
      </c>
      <c r="S17" s="34">
        <v>2</v>
      </c>
      <c r="T17" s="34">
        <v>3</v>
      </c>
      <c r="U17" s="34">
        <v>3</v>
      </c>
      <c r="V17" s="34">
        <v>0</v>
      </c>
      <c r="W17" s="34">
        <v>336</v>
      </c>
      <c r="X17" s="34">
        <v>144</v>
      </c>
      <c r="Y17" s="27">
        <v>8.4940219797914747</v>
      </c>
      <c r="Z17" s="27">
        <v>8.5476966842451336</v>
      </c>
      <c r="AA17" s="28">
        <v>-5.36747044536586E-2</v>
      </c>
      <c r="AB17" s="27">
        <v>0</v>
      </c>
      <c r="AC17" s="27">
        <v>0</v>
      </c>
      <c r="AD17" s="36">
        <v>10.9375</v>
      </c>
      <c r="AE17" s="36">
        <v>7.8125</v>
      </c>
      <c r="AF17" s="36">
        <v>3.125</v>
      </c>
      <c r="AG17" s="36">
        <v>4.7169811320754711</v>
      </c>
      <c r="AH17" s="36">
        <v>4.7169811320754711</v>
      </c>
      <c r="AI17" s="36">
        <v>0</v>
      </c>
      <c r="AJ17" s="36">
        <v>4.5086751741073225</v>
      </c>
      <c r="AK17" s="37">
        <v>1.9322893603317095</v>
      </c>
      <c r="AL17" s="15"/>
      <c r="AM17" s="15"/>
    </row>
    <row r="18" spans="1:39" ht="15" customHeight="1" x14ac:dyDescent="0.15">
      <c r="A18" s="2" t="s">
        <v>51</v>
      </c>
      <c r="B18" s="13"/>
      <c r="C18" s="16">
        <v>65656</v>
      </c>
      <c r="D18" s="15">
        <v>468</v>
      </c>
      <c r="E18" s="35">
        <v>238</v>
      </c>
      <c r="F18" s="15">
        <v>230</v>
      </c>
      <c r="G18" s="34">
        <v>821</v>
      </c>
      <c r="H18" s="34">
        <v>419</v>
      </c>
      <c r="I18" s="34">
        <v>402</v>
      </c>
      <c r="J18" s="34">
        <v>-353</v>
      </c>
      <c r="K18" s="34">
        <v>1</v>
      </c>
      <c r="L18" s="34">
        <v>0</v>
      </c>
      <c r="M18" s="34">
        <v>1</v>
      </c>
      <c r="N18" s="34">
        <v>1</v>
      </c>
      <c r="O18" s="34">
        <v>0</v>
      </c>
      <c r="P18" s="34">
        <v>1</v>
      </c>
      <c r="Q18" s="34">
        <v>5</v>
      </c>
      <c r="R18" s="34">
        <v>2</v>
      </c>
      <c r="S18" s="34">
        <v>3</v>
      </c>
      <c r="T18" s="34">
        <v>1</v>
      </c>
      <c r="U18" s="34">
        <v>1</v>
      </c>
      <c r="V18" s="34">
        <v>0</v>
      </c>
      <c r="W18" s="34">
        <v>255</v>
      </c>
      <c r="X18" s="34">
        <v>106</v>
      </c>
      <c r="Y18" s="27">
        <v>7.1280614109906182</v>
      </c>
      <c r="Z18" s="27">
        <v>12.504569270135251</v>
      </c>
      <c r="AA18" s="28">
        <v>-5.3765078591446329</v>
      </c>
      <c r="AB18" s="27">
        <v>2.1367521367521372</v>
      </c>
      <c r="AC18" s="27">
        <v>2.1367521367521372</v>
      </c>
      <c r="AD18" s="36">
        <v>10.570824524312897</v>
      </c>
      <c r="AE18" s="36">
        <v>4.2283298097251585</v>
      </c>
      <c r="AF18" s="36">
        <v>6.3424947145877377</v>
      </c>
      <c r="AG18" s="36">
        <v>2.1321961620469083</v>
      </c>
      <c r="AH18" s="36">
        <v>2.1321961620469083</v>
      </c>
      <c r="AI18" s="36">
        <v>0</v>
      </c>
      <c r="AJ18" s="36">
        <v>3.8838796149628365</v>
      </c>
      <c r="AK18" s="37">
        <v>1.6144754477884731</v>
      </c>
      <c r="AL18" s="15"/>
      <c r="AM18" s="15"/>
    </row>
    <row r="19" spans="1:39" ht="15" customHeight="1" x14ac:dyDescent="0.15">
      <c r="A19" s="2" t="s">
        <v>53</v>
      </c>
      <c r="B19" s="13"/>
      <c r="C19" s="16">
        <v>22091</v>
      </c>
      <c r="D19" s="15">
        <v>75</v>
      </c>
      <c r="E19" s="35">
        <v>39</v>
      </c>
      <c r="F19" s="15">
        <v>36</v>
      </c>
      <c r="G19" s="34">
        <v>333</v>
      </c>
      <c r="H19" s="34">
        <v>175</v>
      </c>
      <c r="I19" s="34">
        <v>158</v>
      </c>
      <c r="J19" s="34">
        <v>-258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2</v>
      </c>
      <c r="R19" s="34">
        <v>1</v>
      </c>
      <c r="S19" s="34">
        <v>1</v>
      </c>
      <c r="T19" s="34">
        <v>0</v>
      </c>
      <c r="U19" s="34">
        <v>0</v>
      </c>
      <c r="V19" s="34">
        <v>0</v>
      </c>
      <c r="W19" s="34">
        <v>50</v>
      </c>
      <c r="X19" s="34">
        <v>26</v>
      </c>
      <c r="Y19" s="27">
        <v>3.3950477570051154</v>
      </c>
      <c r="Z19" s="27">
        <v>15.07401204110271</v>
      </c>
      <c r="AA19" s="28">
        <v>-11.678964284097596</v>
      </c>
      <c r="AB19" s="27">
        <v>0</v>
      </c>
      <c r="AC19" s="27">
        <v>0</v>
      </c>
      <c r="AD19" s="36">
        <v>25.974025974025977</v>
      </c>
      <c r="AE19" s="36">
        <v>12.987012987012989</v>
      </c>
      <c r="AF19" s="36">
        <v>12.987012987012989</v>
      </c>
      <c r="AG19" s="36">
        <v>0</v>
      </c>
      <c r="AH19" s="36">
        <v>0</v>
      </c>
      <c r="AI19" s="36">
        <v>0</v>
      </c>
      <c r="AJ19" s="36">
        <v>2.2633651713367438</v>
      </c>
      <c r="AK19" s="37">
        <v>1.1769498890951067</v>
      </c>
      <c r="AL19" s="15"/>
      <c r="AM19" s="15"/>
    </row>
    <row r="20" spans="1:39" ht="15" customHeight="1" x14ac:dyDescent="0.15">
      <c r="A20" s="2" t="s">
        <v>54</v>
      </c>
      <c r="B20" s="13"/>
      <c r="C20" s="16">
        <v>28730</v>
      </c>
      <c r="D20" s="15">
        <v>140</v>
      </c>
      <c r="E20" s="35">
        <v>66</v>
      </c>
      <c r="F20" s="15">
        <v>74</v>
      </c>
      <c r="G20" s="34">
        <v>433</v>
      </c>
      <c r="H20" s="34">
        <v>219</v>
      </c>
      <c r="I20" s="34">
        <v>214</v>
      </c>
      <c r="J20" s="34">
        <v>-293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69</v>
      </c>
      <c r="X20" s="34">
        <v>37</v>
      </c>
      <c r="Y20" s="27">
        <v>4.8729550991994426</v>
      </c>
      <c r="Z20" s="27">
        <v>15.071353985381135</v>
      </c>
      <c r="AA20" s="28">
        <v>-10.198398886181691</v>
      </c>
      <c r="AB20" s="27">
        <v>0</v>
      </c>
      <c r="AC20" s="27">
        <v>0</v>
      </c>
      <c r="AD20" s="36">
        <v>0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6">
        <v>2.4016707274625828</v>
      </c>
      <c r="AK20" s="37">
        <v>1.2878524190741385</v>
      </c>
      <c r="AL20" s="15"/>
      <c r="AM20" s="15"/>
    </row>
    <row r="21" spans="1:39" ht="15" customHeight="1" x14ac:dyDescent="0.15">
      <c r="A21" s="2" t="s">
        <v>57</v>
      </c>
      <c r="B21" s="13"/>
      <c r="C21" s="16">
        <v>29300</v>
      </c>
      <c r="D21" s="15">
        <v>182</v>
      </c>
      <c r="E21" s="35">
        <v>82</v>
      </c>
      <c r="F21" s="15">
        <v>100</v>
      </c>
      <c r="G21" s="34">
        <v>304</v>
      </c>
      <c r="H21" s="34">
        <v>152</v>
      </c>
      <c r="I21" s="34">
        <v>152</v>
      </c>
      <c r="J21" s="34">
        <v>-122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119</v>
      </c>
      <c r="X21" s="34">
        <v>40</v>
      </c>
      <c r="Y21" s="27">
        <v>6.21160409556314</v>
      </c>
      <c r="Z21" s="27">
        <v>10.375426621160409</v>
      </c>
      <c r="AA21" s="28">
        <v>-4.1638225255972703</v>
      </c>
      <c r="AB21" s="27">
        <v>0</v>
      </c>
      <c r="AC21" s="27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4.0614334470989766</v>
      </c>
      <c r="AK21" s="37">
        <v>1.3651877133105803</v>
      </c>
      <c r="AL21" s="15"/>
      <c r="AM21" s="15"/>
    </row>
    <row r="22" spans="1:39" ht="15" customHeight="1" x14ac:dyDescent="0.15">
      <c r="B22" s="13"/>
      <c r="C22" s="16"/>
      <c r="D22" s="15"/>
      <c r="E22" s="34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6"/>
      <c r="AL22" s="15"/>
      <c r="AM22" s="15"/>
    </row>
    <row r="23" spans="1:39" ht="15" customHeight="1" x14ac:dyDescent="0.15">
      <c r="A23" s="2" t="s">
        <v>25</v>
      </c>
      <c r="B23" s="13"/>
      <c r="C23" s="16">
        <f t="shared" ref="C23:I23" si="8">C24</f>
        <v>14244</v>
      </c>
      <c r="D23" s="15">
        <f t="shared" si="8"/>
        <v>78</v>
      </c>
      <c r="E23" s="15">
        <f t="shared" si="8"/>
        <v>40</v>
      </c>
      <c r="F23" s="15">
        <f t="shared" si="8"/>
        <v>38</v>
      </c>
      <c r="G23" s="15">
        <f>G24</f>
        <v>258</v>
      </c>
      <c r="H23" s="15">
        <f t="shared" si="8"/>
        <v>129</v>
      </c>
      <c r="I23" s="15">
        <f t="shared" si="8"/>
        <v>129</v>
      </c>
      <c r="J23" s="15">
        <f t="shared" ref="J23:T23" si="9">J24</f>
        <v>-180</v>
      </c>
      <c r="K23" s="34">
        <f t="shared" si="9"/>
        <v>0</v>
      </c>
      <c r="L23" s="15">
        <f t="shared" si="9"/>
        <v>0</v>
      </c>
      <c r="M23" s="15">
        <f t="shared" si="9"/>
        <v>0</v>
      </c>
      <c r="N23" s="15">
        <f t="shared" si="9"/>
        <v>0</v>
      </c>
      <c r="O23" s="15">
        <f t="shared" si="9"/>
        <v>0</v>
      </c>
      <c r="P23" s="15">
        <f t="shared" si="9"/>
        <v>0</v>
      </c>
      <c r="Q23" s="15">
        <f t="shared" si="9"/>
        <v>1</v>
      </c>
      <c r="R23" s="15">
        <f t="shared" si="9"/>
        <v>0</v>
      </c>
      <c r="S23" s="15">
        <f t="shared" si="9"/>
        <v>1</v>
      </c>
      <c r="T23" s="15">
        <f t="shared" si="9"/>
        <v>0</v>
      </c>
      <c r="U23" s="15">
        <f t="shared" ref="U23:AC23" si="10">U24</f>
        <v>0</v>
      </c>
      <c r="V23" s="15">
        <f t="shared" si="10"/>
        <v>0</v>
      </c>
      <c r="W23" s="15">
        <f t="shared" si="10"/>
        <v>32</v>
      </c>
      <c r="X23" s="15">
        <f t="shared" si="10"/>
        <v>24</v>
      </c>
      <c r="Y23" s="25">
        <f t="shared" si="10"/>
        <v>5.4759898904802027</v>
      </c>
      <c r="Z23" s="25">
        <f t="shared" si="10"/>
        <v>18.112889637742207</v>
      </c>
      <c r="AA23" s="25">
        <f t="shared" si="10"/>
        <v>-12.636899747262007</v>
      </c>
      <c r="AB23" s="25">
        <f t="shared" si="10"/>
        <v>0</v>
      </c>
      <c r="AC23" s="25">
        <f t="shared" si="10"/>
        <v>0</v>
      </c>
      <c r="AD23" s="25">
        <f>Q23/(D23+Q23)*1000</f>
        <v>12.658227848101266</v>
      </c>
      <c r="AE23" s="25">
        <f t="shared" ref="AE23:AF23" si="11">R23/(E23+R23)*1000</f>
        <v>0</v>
      </c>
      <c r="AF23" s="25">
        <f t="shared" si="11"/>
        <v>25.641025641025639</v>
      </c>
      <c r="AG23" s="25">
        <f>T23/(D23+U23)*1000</f>
        <v>0</v>
      </c>
      <c r="AH23" s="25">
        <f t="shared" ref="AH23" si="12">U23/(E23+V23)*1000</f>
        <v>0</v>
      </c>
      <c r="AI23" s="25">
        <f>V23/D23*1000</f>
        <v>0</v>
      </c>
      <c r="AJ23" s="25">
        <f>AJ24</f>
        <v>2.2465599550688009</v>
      </c>
      <c r="AK23" s="26">
        <f>AK24</f>
        <v>1.6849199663016006</v>
      </c>
      <c r="AL23" s="15"/>
      <c r="AM23" s="15"/>
    </row>
    <row r="24" spans="1:39" ht="15" customHeight="1" x14ac:dyDescent="0.15">
      <c r="B24" s="2" t="s">
        <v>55</v>
      </c>
      <c r="C24" s="16">
        <v>14244</v>
      </c>
      <c r="D24" s="15">
        <v>78</v>
      </c>
      <c r="E24" s="15">
        <v>40</v>
      </c>
      <c r="F24" s="15">
        <v>38</v>
      </c>
      <c r="G24" s="15">
        <v>258</v>
      </c>
      <c r="H24" s="34">
        <v>129</v>
      </c>
      <c r="I24" s="34">
        <v>129</v>
      </c>
      <c r="J24" s="34">
        <v>-180</v>
      </c>
      <c r="K24" s="34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1</v>
      </c>
      <c r="R24" s="34">
        <v>0</v>
      </c>
      <c r="S24" s="34">
        <v>1</v>
      </c>
      <c r="T24" s="15">
        <v>0</v>
      </c>
      <c r="U24" s="34">
        <v>0</v>
      </c>
      <c r="V24" s="34">
        <v>0</v>
      </c>
      <c r="W24" s="34">
        <v>32</v>
      </c>
      <c r="X24" s="34">
        <v>24</v>
      </c>
      <c r="Y24" s="36">
        <v>5.4759898904802027</v>
      </c>
      <c r="Z24" s="36">
        <v>18.112889637742207</v>
      </c>
      <c r="AA24" s="36">
        <v>-12.636899747262007</v>
      </c>
      <c r="AB24" s="25">
        <v>0</v>
      </c>
      <c r="AC24" s="25">
        <v>0</v>
      </c>
      <c r="AD24" s="36">
        <v>12.658227848101266</v>
      </c>
      <c r="AE24" s="36">
        <v>0</v>
      </c>
      <c r="AF24" s="36">
        <v>12.658227848101266</v>
      </c>
      <c r="AG24" s="36">
        <v>0</v>
      </c>
      <c r="AH24" s="36">
        <v>0</v>
      </c>
      <c r="AI24" s="36">
        <v>0</v>
      </c>
      <c r="AJ24" s="36">
        <v>2.2465599550688009</v>
      </c>
      <c r="AK24" s="37">
        <v>1.6849199663016006</v>
      </c>
      <c r="AL24" s="15"/>
      <c r="AM24" s="15"/>
    </row>
    <row r="25" spans="1:39" ht="15" customHeight="1" x14ac:dyDescent="0.15">
      <c r="A25" s="13"/>
      <c r="B25" s="13"/>
      <c r="C25" s="16"/>
      <c r="D25" s="15"/>
      <c r="E25" s="34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6"/>
      <c r="AL25" s="15"/>
      <c r="AM25" s="15"/>
    </row>
    <row r="26" spans="1:39" ht="15" customHeight="1" x14ac:dyDescent="0.15">
      <c r="A26" s="2" t="s">
        <v>26</v>
      </c>
      <c r="B26" s="13"/>
      <c r="C26" s="16">
        <f t="shared" ref="C26:X26" si="13">SUM(C27:C30)</f>
        <v>31969</v>
      </c>
      <c r="D26" s="15">
        <f t="shared" si="13"/>
        <v>118</v>
      </c>
      <c r="E26" s="15">
        <f t="shared" si="13"/>
        <v>59</v>
      </c>
      <c r="F26" s="15">
        <f t="shared" si="13"/>
        <v>59</v>
      </c>
      <c r="G26" s="15">
        <f t="shared" si="13"/>
        <v>671</v>
      </c>
      <c r="H26" s="15">
        <f t="shared" si="13"/>
        <v>327</v>
      </c>
      <c r="I26" s="15">
        <f t="shared" si="13"/>
        <v>344</v>
      </c>
      <c r="J26" s="15">
        <f t="shared" si="13"/>
        <v>-553</v>
      </c>
      <c r="K26" s="15">
        <f t="shared" si="13"/>
        <v>0</v>
      </c>
      <c r="L26" s="15">
        <f t="shared" si="13"/>
        <v>0</v>
      </c>
      <c r="M26" s="15">
        <f t="shared" si="13"/>
        <v>0</v>
      </c>
      <c r="N26" s="15">
        <f t="shared" si="13"/>
        <v>0</v>
      </c>
      <c r="O26" s="15">
        <f t="shared" si="13"/>
        <v>0</v>
      </c>
      <c r="P26" s="15">
        <f t="shared" si="13"/>
        <v>0</v>
      </c>
      <c r="Q26" s="15">
        <f t="shared" si="13"/>
        <v>1</v>
      </c>
      <c r="R26" s="15">
        <f t="shared" si="13"/>
        <v>0</v>
      </c>
      <c r="S26" s="15">
        <f t="shared" si="13"/>
        <v>1</v>
      </c>
      <c r="T26" s="15">
        <f t="shared" si="13"/>
        <v>0</v>
      </c>
      <c r="U26" s="15">
        <f t="shared" si="13"/>
        <v>0</v>
      </c>
      <c r="V26" s="15">
        <f t="shared" si="13"/>
        <v>0</v>
      </c>
      <c r="W26" s="15">
        <f t="shared" si="13"/>
        <v>78</v>
      </c>
      <c r="X26" s="15">
        <f t="shared" si="13"/>
        <v>35</v>
      </c>
      <c r="Y26" s="27">
        <f>D26/C26*1000</f>
        <v>3.6910757296130625</v>
      </c>
      <c r="Z26" s="27">
        <f>G26/C26*1000</f>
        <v>20.989083174325128</v>
      </c>
      <c r="AA26" s="28">
        <f>J26/C26*1000</f>
        <v>-17.298007444712066</v>
      </c>
      <c r="AB26" s="25">
        <f>K26/D26*1000</f>
        <v>0</v>
      </c>
      <c r="AC26" s="25">
        <f>N26/D26*1000</f>
        <v>0</v>
      </c>
      <c r="AD26" s="36">
        <f>Q26/(D26+Q26)*1000</f>
        <v>8.4033613445378155</v>
      </c>
      <c r="AE26" s="27">
        <f>R26/(D26+Q26)*1000</f>
        <v>0</v>
      </c>
      <c r="AF26" s="27">
        <f>S26/(D26+Q26)*1000</f>
        <v>8.4033613445378155</v>
      </c>
      <c r="AG26" s="25">
        <f>T26/(D26+U26)*1000</f>
        <v>0</v>
      </c>
      <c r="AH26" s="25">
        <f>U26/(D26+U26)*1000</f>
        <v>0</v>
      </c>
      <c r="AI26" s="25">
        <f>V26/D26*1000</f>
        <v>0</v>
      </c>
      <c r="AJ26" s="27">
        <f>W26/C26*1000</f>
        <v>2.439863617879821</v>
      </c>
      <c r="AK26" s="29">
        <f>X26/C26*1000</f>
        <v>1.0948105977665863</v>
      </c>
      <c r="AL26" s="15"/>
      <c r="AM26" s="15"/>
    </row>
    <row r="27" spans="1:39" ht="15" customHeight="1" x14ac:dyDescent="0.15">
      <c r="B27" s="13" t="s">
        <v>12</v>
      </c>
      <c r="C27" s="16">
        <v>1040</v>
      </c>
      <c r="D27" s="15">
        <v>1</v>
      </c>
      <c r="E27" s="35">
        <v>1</v>
      </c>
      <c r="F27" s="15">
        <v>0</v>
      </c>
      <c r="G27" s="34">
        <v>25</v>
      </c>
      <c r="H27" s="34">
        <v>7</v>
      </c>
      <c r="I27" s="34">
        <v>18</v>
      </c>
      <c r="J27" s="34">
        <v>-24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34">
        <v>0</v>
      </c>
      <c r="S27" s="34">
        <v>0</v>
      </c>
      <c r="T27" s="15">
        <v>0</v>
      </c>
      <c r="U27" s="34">
        <v>0</v>
      </c>
      <c r="V27" s="34">
        <v>0</v>
      </c>
      <c r="W27" s="34">
        <v>4</v>
      </c>
      <c r="X27" s="34">
        <v>1</v>
      </c>
      <c r="Y27" s="36">
        <v>0.96153846153846156</v>
      </c>
      <c r="Z27" s="36">
        <v>24.03846153846154</v>
      </c>
      <c r="AA27" s="36">
        <v>-23.076923076923077</v>
      </c>
      <c r="AB27" s="25">
        <v>0</v>
      </c>
      <c r="AC27" s="25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3.8461538461538463</v>
      </c>
      <c r="AK27" s="37">
        <v>0.96153846153846156</v>
      </c>
      <c r="AL27" s="15"/>
      <c r="AM27" s="15"/>
    </row>
    <row r="28" spans="1:39" ht="15" customHeight="1" x14ac:dyDescent="0.15">
      <c r="B28" s="13" t="s">
        <v>13</v>
      </c>
      <c r="C28" s="16">
        <v>10205</v>
      </c>
      <c r="D28" s="15">
        <v>27</v>
      </c>
      <c r="E28" s="35">
        <v>17</v>
      </c>
      <c r="F28" s="35">
        <v>10</v>
      </c>
      <c r="G28" s="34">
        <v>272</v>
      </c>
      <c r="H28" s="34">
        <v>132</v>
      </c>
      <c r="I28" s="34">
        <v>140</v>
      </c>
      <c r="J28" s="34">
        <v>-245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34">
        <v>0</v>
      </c>
      <c r="S28" s="34">
        <v>0</v>
      </c>
      <c r="T28" s="15">
        <v>0</v>
      </c>
      <c r="U28" s="34">
        <v>0</v>
      </c>
      <c r="V28" s="34">
        <v>0</v>
      </c>
      <c r="W28" s="34">
        <v>23</v>
      </c>
      <c r="X28" s="34">
        <v>8</v>
      </c>
      <c r="Y28" s="36">
        <v>2.6457618814306714</v>
      </c>
      <c r="Z28" s="36">
        <v>26.65360117589417</v>
      </c>
      <c r="AA28" s="36">
        <v>-24.007839294463498</v>
      </c>
      <c r="AB28" s="25">
        <v>0</v>
      </c>
      <c r="AC28" s="25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2.253797158255757</v>
      </c>
      <c r="AK28" s="37">
        <v>0.78392944634982853</v>
      </c>
      <c r="AL28" s="15"/>
      <c r="AM28" s="15"/>
    </row>
    <row r="29" spans="1:39" ht="15" customHeight="1" x14ac:dyDescent="0.15">
      <c r="B29" s="13" t="s">
        <v>14</v>
      </c>
      <c r="C29" s="16">
        <v>6871</v>
      </c>
      <c r="D29" s="15">
        <v>21</v>
      </c>
      <c r="E29" s="35">
        <v>8</v>
      </c>
      <c r="F29" s="35">
        <v>13</v>
      </c>
      <c r="G29" s="34">
        <v>152</v>
      </c>
      <c r="H29" s="34">
        <v>72</v>
      </c>
      <c r="I29" s="34">
        <v>80</v>
      </c>
      <c r="J29" s="34">
        <v>-131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34">
        <v>0</v>
      </c>
      <c r="S29" s="34">
        <v>0</v>
      </c>
      <c r="T29" s="15">
        <v>0</v>
      </c>
      <c r="U29" s="34">
        <v>0</v>
      </c>
      <c r="V29" s="34">
        <v>0</v>
      </c>
      <c r="W29" s="34">
        <v>17</v>
      </c>
      <c r="X29" s="34">
        <v>11</v>
      </c>
      <c r="Y29" s="36">
        <v>3.0563236792315531</v>
      </c>
      <c r="Z29" s="36">
        <v>22.12196186872362</v>
      </c>
      <c r="AA29" s="36">
        <v>-19.065638189492066</v>
      </c>
      <c r="AB29" s="25">
        <v>0</v>
      </c>
      <c r="AC29" s="25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2.4741667879493523</v>
      </c>
      <c r="AK29" s="37">
        <v>1.6009314510260515</v>
      </c>
      <c r="AL29" s="15"/>
      <c r="AM29" s="15"/>
    </row>
    <row r="30" spans="1:39" ht="15" customHeight="1" x14ac:dyDescent="0.15">
      <c r="B30" s="13" t="s">
        <v>63</v>
      </c>
      <c r="C30" s="16">
        <v>13853</v>
      </c>
      <c r="D30" s="15">
        <v>69</v>
      </c>
      <c r="E30" s="35">
        <v>33</v>
      </c>
      <c r="F30" s="35">
        <v>36</v>
      </c>
      <c r="G30" s="34">
        <v>222</v>
      </c>
      <c r="H30" s="34">
        <v>116</v>
      </c>
      <c r="I30" s="34">
        <v>106</v>
      </c>
      <c r="J30" s="34">
        <v>-153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1</v>
      </c>
      <c r="R30" s="34">
        <v>0</v>
      </c>
      <c r="S30" s="34">
        <v>1</v>
      </c>
      <c r="T30" s="15">
        <v>0</v>
      </c>
      <c r="U30" s="34">
        <v>0</v>
      </c>
      <c r="V30" s="34">
        <v>0</v>
      </c>
      <c r="W30" s="34">
        <v>34</v>
      </c>
      <c r="X30" s="34">
        <v>15</v>
      </c>
      <c r="Y30" s="36">
        <v>4.9808705695517217</v>
      </c>
      <c r="Z30" s="36">
        <v>16.025409658557713</v>
      </c>
      <c r="AA30" s="36">
        <v>-11.04453908900599</v>
      </c>
      <c r="AB30" s="25">
        <v>0</v>
      </c>
      <c r="AC30" s="25">
        <v>0</v>
      </c>
      <c r="AD30" s="36">
        <v>14.285714285714285</v>
      </c>
      <c r="AE30" s="36">
        <v>0</v>
      </c>
      <c r="AF30" s="36">
        <v>14.285714285714285</v>
      </c>
      <c r="AG30" s="36">
        <v>0</v>
      </c>
      <c r="AH30" s="36">
        <v>0</v>
      </c>
      <c r="AI30" s="36">
        <v>0</v>
      </c>
      <c r="AJ30" s="36">
        <v>2.4543420197791095</v>
      </c>
      <c r="AK30" s="37">
        <v>1.0827979499025482</v>
      </c>
      <c r="AL30" s="15"/>
      <c r="AM30" s="15"/>
    </row>
    <row r="31" spans="1:39" ht="15" customHeight="1" x14ac:dyDescent="0.15">
      <c r="A31" s="13"/>
      <c r="B31" s="13"/>
      <c r="C31" s="16"/>
      <c r="D31" s="15"/>
      <c r="E31" s="3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6"/>
      <c r="AL31" s="15"/>
      <c r="AM31" s="15"/>
    </row>
    <row r="32" spans="1:39" ht="15" customHeight="1" x14ac:dyDescent="0.15">
      <c r="A32" s="2" t="s">
        <v>27</v>
      </c>
      <c r="B32" s="13"/>
      <c r="C32" s="16">
        <f t="shared" ref="C32:I32" si="14">C33</f>
        <v>20473</v>
      </c>
      <c r="D32" s="15">
        <f t="shared" si="14"/>
        <v>194</v>
      </c>
      <c r="E32" s="15">
        <f t="shared" si="14"/>
        <v>108</v>
      </c>
      <c r="F32" s="15">
        <f t="shared" si="14"/>
        <v>86</v>
      </c>
      <c r="G32" s="15">
        <f t="shared" si="14"/>
        <v>165</v>
      </c>
      <c r="H32" s="15">
        <f t="shared" si="14"/>
        <v>90</v>
      </c>
      <c r="I32" s="15">
        <f t="shared" si="14"/>
        <v>75</v>
      </c>
      <c r="J32" s="15">
        <f t="shared" ref="J32:T32" si="15">J33</f>
        <v>29</v>
      </c>
      <c r="K32" s="15">
        <f t="shared" si="15"/>
        <v>0</v>
      </c>
      <c r="L32" s="15">
        <f t="shared" si="15"/>
        <v>0</v>
      </c>
      <c r="M32" s="15">
        <f t="shared" si="15"/>
        <v>0</v>
      </c>
      <c r="N32" s="15">
        <f t="shared" si="15"/>
        <v>0</v>
      </c>
      <c r="O32" s="15">
        <f t="shared" si="15"/>
        <v>0</v>
      </c>
      <c r="P32" s="15">
        <f t="shared" si="15"/>
        <v>0</v>
      </c>
      <c r="Q32" s="15">
        <f t="shared" si="15"/>
        <v>1</v>
      </c>
      <c r="R32" s="15">
        <f t="shared" si="15"/>
        <v>1</v>
      </c>
      <c r="S32" s="15">
        <f t="shared" si="15"/>
        <v>0</v>
      </c>
      <c r="T32" s="15">
        <f t="shared" si="15"/>
        <v>1</v>
      </c>
      <c r="U32" s="15">
        <f t="shared" ref="U32:AC32" si="16">U33</f>
        <v>1</v>
      </c>
      <c r="V32" s="15">
        <f t="shared" si="16"/>
        <v>0</v>
      </c>
      <c r="W32" s="15">
        <f t="shared" si="16"/>
        <v>103</v>
      </c>
      <c r="X32" s="15">
        <f t="shared" si="16"/>
        <v>35</v>
      </c>
      <c r="Y32" s="25">
        <f t="shared" si="16"/>
        <v>9.3525526683700519</v>
      </c>
      <c r="Z32" s="25">
        <f t="shared" si="16"/>
        <v>7.9544906715518486</v>
      </c>
      <c r="AA32" s="25">
        <f t="shared" si="16"/>
        <v>1.3980619968182035</v>
      </c>
      <c r="AB32" s="25">
        <f t="shared" si="16"/>
        <v>0</v>
      </c>
      <c r="AC32" s="25">
        <f t="shared" si="16"/>
        <v>0</v>
      </c>
      <c r="AD32" s="36">
        <f>Q32/(D32+Q32)*1000</f>
        <v>5.1282051282051286</v>
      </c>
      <c r="AE32" s="36">
        <f>R32/(D32+Q32)*1000</f>
        <v>5.1282051282051286</v>
      </c>
      <c r="AF32" s="36">
        <f>S32/(D32+Q32)*1000</f>
        <v>0</v>
      </c>
      <c r="AG32" s="36">
        <f t="shared" ref="AG32:AH32" si="17">T32/(G32+T32)*1000</f>
        <v>6.024096385542169</v>
      </c>
      <c r="AH32" s="36">
        <f t="shared" si="17"/>
        <v>10.989010989010989</v>
      </c>
      <c r="AI32" s="36">
        <f>V32/D32*1000</f>
        <v>0</v>
      </c>
      <c r="AJ32" s="25">
        <f>AJ33</f>
        <v>4.9655305404232761</v>
      </c>
      <c r="AK32" s="26">
        <f>AK33</f>
        <v>1.6873162030564528</v>
      </c>
      <c r="AL32" s="15"/>
      <c r="AM32" s="15"/>
    </row>
    <row r="33" spans="1:42" ht="15" customHeight="1" x14ac:dyDescent="0.15">
      <c r="B33" s="13" t="s">
        <v>15</v>
      </c>
      <c r="C33" s="16">
        <v>20473</v>
      </c>
      <c r="D33" s="15">
        <v>194</v>
      </c>
      <c r="E33" s="15">
        <v>108</v>
      </c>
      <c r="F33" s="15">
        <v>86</v>
      </c>
      <c r="G33" s="15">
        <v>165</v>
      </c>
      <c r="H33" s="34">
        <v>90</v>
      </c>
      <c r="I33" s="34">
        <v>75</v>
      </c>
      <c r="J33" s="34">
        <v>29</v>
      </c>
      <c r="K33" s="34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1</v>
      </c>
      <c r="R33" s="34">
        <v>1</v>
      </c>
      <c r="S33" s="34">
        <v>0</v>
      </c>
      <c r="T33" s="15">
        <v>1</v>
      </c>
      <c r="U33" s="34">
        <v>1</v>
      </c>
      <c r="V33" s="34">
        <v>0</v>
      </c>
      <c r="W33" s="34">
        <v>103</v>
      </c>
      <c r="X33" s="34">
        <v>35</v>
      </c>
      <c r="Y33" s="36">
        <v>9.3525526683700519</v>
      </c>
      <c r="Z33" s="36">
        <v>7.9544906715518486</v>
      </c>
      <c r="AA33" s="36">
        <v>1.3980619968182035</v>
      </c>
      <c r="AB33" s="25">
        <v>0</v>
      </c>
      <c r="AC33" s="25">
        <v>0</v>
      </c>
      <c r="AD33" s="36">
        <v>5.1282051282051286</v>
      </c>
      <c r="AE33" s="36">
        <v>5.1282051282051286</v>
      </c>
      <c r="AF33" s="36">
        <v>0</v>
      </c>
      <c r="AG33" s="25">
        <v>5.1282051282051286</v>
      </c>
      <c r="AH33" s="36">
        <v>5.1282051282051286</v>
      </c>
      <c r="AI33" s="36">
        <v>0</v>
      </c>
      <c r="AJ33" s="36">
        <v>4.9655305404232761</v>
      </c>
      <c r="AK33" s="37">
        <v>1.6873162030564528</v>
      </c>
      <c r="AL33" s="15"/>
      <c r="AM33" s="15"/>
    </row>
    <row r="34" spans="1:42" ht="15" customHeight="1" x14ac:dyDescent="0.15">
      <c r="B34" s="13"/>
      <c r="C34" s="16"/>
      <c r="D34" s="15"/>
      <c r="E34" s="34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6"/>
      <c r="AL34" s="15"/>
      <c r="AM34" s="15"/>
    </row>
    <row r="35" spans="1:42" ht="15" customHeight="1" x14ac:dyDescent="0.15">
      <c r="A35" s="2" t="s">
        <v>28</v>
      </c>
      <c r="B35" s="13"/>
      <c r="C35" s="16">
        <f t="shared" ref="C35:X35" si="18">SUM(C36:C41)</f>
        <v>48125</v>
      </c>
      <c r="D35" s="15">
        <f t="shared" si="18"/>
        <v>374</v>
      </c>
      <c r="E35" s="15">
        <f t="shared" si="18"/>
        <v>181</v>
      </c>
      <c r="F35" s="15">
        <f t="shared" si="18"/>
        <v>193</v>
      </c>
      <c r="G35" s="15">
        <f t="shared" si="18"/>
        <v>454</v>
      </c>
      <c r="H35" s="15">
        <f t="shared" si="18"/>
        <v>230</v>
      </c>
      <c r="I35" s="15">
        <f t="shared" si="18"/>
        <v>224</v>
      </c>
      <c r="J35" s="15">
        <f t="shared" si="18"/>
        <v>-80</v>
      </c>
      <c r="K35" s="15">
        <f t="shared" si="18"/>
        <v>0</v>
      </c>
      <c r="L35" s="15">
        <f t="shared" si="18"/>
        <v>0</v>
      </c>
      <c r="M35" s="15">
        <f t="shared" si="18"/>
        <v>0</v>
      </c>
      <c r="N35" s="15">
        <f t="shared" si="18"/>
        <v>0</v>
      </c>
      <c r="O35" s="15">
        <f t="shared" si="18"/>
        <v>0</v>
      </c>
      <c r="P35" s="15">
        <f t="shared" si="18"/>
        <v>0</v>
      </c>
      <c r="Q35" s="15">
        <f t="shared" si="18"/>
        <v>5</v>
      </c>
      <c r="R35" s="15">
        <f t="shared" si="18"/>
        <v>3</v>
      </c>
      <c r="S35" s="15">
        <f t="shared" si="18"/>
        <v>2</v>
      </c>
      <c r="T35" s="15">
        <f t="shared" si="18"/>
        <v>1</v>
      </c>
      <c r="U35" s="15">
        <f t="shared" si="18"/>
        <v>1</v>
      </c>
      <c r="V35" s="15">
        <f t="shared" si="18"/>
        <v>0</v>
      </c>
      <c r="W35" s="15">
        <f t="shared" si="18"/>
        <v>240</v>
      </c>
      <c r="X35" s="15">
        <f t="shared" si="18"/>
        <v>68</v>
      </c>
      <c r="Y35" s="27">
        <f>D35/C35*1000</f>
        <v>7.7714285714285714</v>
      </c>
      <c r="Z35" s="27">
        <f>G35/C35*1000</f>
        <v>9.4337662337662334</v>
      </c>
      <c r="AA35" s="28">
        <f>J35/C35*1000</f>
        <v>-1.6623376623376624</v>
      </c>
      <c r="AB35" s="25">
        <f>K35/D35*1000</f>
        <v>0</v>
      </c>
      <c r="AC35" s="25">
        <f>N35/D35*1000</f>
        <v>0</v>
      </c>
      <c r="AD35" s="27">
        <f>Q35/(D35+Q35)*1000</f>
        <v>13.192612137203167</v>
      </c>
      <c r="AE35" s="27">
        <f>R35/(D35+Q35)*1000</f>
        <v>7.9155672823219003</v>
      </c>
      <c r="AF35" s="27">
        <f>S35/(D35+Q35)*1000</f>
        <v>5.2770448548812663</v>
      </c>
      <c r="AG35" s="25">
        <f>T35/(D35+U35)*1000</f>
        <v>2.6666666666666665</v>
      </c>
      <c r="AH35" s="25">
        <f>U35/(D35+U35)*1000</f>
        <v>2.6666666666666665</v>
      </c>
      <c r="AI35" s="25">
        <f>V35/D35*1000</f>
        <v>0</v>
      </c>
      <c r="AJ35" s="27">
        <f>W35/C35*1000</f>
        <v>4.9870129870129869</v>
      </c>
      <c r="AK35" s="29">
        <f>X35/C35*1000</f>
        <v>1.412987012987013</v>
      </c>
      <c r="AL35" s="15"/>
      <c r="AM35" s="15"/>
    </row>
    <row r="36" spans="1:42" ht="15" customHeight="1" x14ac:dyDescent="0.15">
      <c r="B36" s="13" t="s">
        <v>16</v>
      </c>
      <c r="C36" s="16">
        <v>1562</v>
      </c>
      <c r="D36" s="15">
        <v>9</v>
      </c>
      <c r="E36" s="35">
        <v>6</v>
      </c>
      <c r="F36" s="35">
        <v>3</v>
      </c>
      <c r="G36" s="15">
        <v>15</v>
      </c>
      <c r="H36" s="34">
        <v>10</v>
      </c>
      <c r="I36" s="34">
        <v>5</v>
      </c>
      <c r="J36" s="34">
        <v>-6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1</v>
      </c>
      <c r="R36" s="34">
        <v>1</v>
      </c>
      <c r="S36" s="34">
        <v>0</v>
      </c>
      <c r="T36" s="15">
        <v>1</v>
      </c>
      <c r="U36" s="34">
        <v>1</v>
      </c>
      <c r="V36" s="34">
        <v>0</v>
      </c>
      <c r="W36" s="34">
        <v>2</v>
      </c>
      <c r="X36" s="34">
        <v>4</v>
      </c>
      <c r="Y36" s="36">
        <v>5.7618437900128043</v>
      </c>
      <c r="Z36" s="36">
        <v>9.6030729833546733</v>
      </c>
      <c r="AA36" s="36">
        <v>-3.8412291933418694</v>
      </c>
      <c r="AB36" s="25">
        <v>0</v>
      </c>
      <c r="AC36" s="25">
        <v>0</v>
      </c>
      <c r="AD36" s="36">
        <v>100</v>
      </c>
      <c r="AE36" s="36">
        <v>100</v>
      </c>
      <c r="AF36" s="36">
        <v>0</v>
      </c>
      <c r="AG36" s="25">
        <v>100</v>
      </c>
      <c r="AH36" s="25">
        <v>100</v>
      </c>
      <c r="AI36" s="25">
        <v>0</v>
      </c>
      <c r="AJ36" s="36">
        <v>1.2804097311139564</v>
      </c>
      <c r="AK36" s="37">
        <v>2.5608194622279128</v>
      </c>
      <c r="AL36" s="15"/>
      <c r="AM36" s="15"/>
    </row>
    <row r="37" spans="1:42" ht="15" customHeight="1" x14ac:dyDescent="0.15">
      <c r="B37" s="13" t="s">
        <v>17</v>
      </c>
      <c r="C37" s="16">
        <v>3921</v>
      </c>
      <c r="D37" s="15">
        <v>19</v>
      </c>
      <c r="E37" s="35">
        <v>10</v>
      </c>
      <c r="F37" s="35">
        <v>9</v>
      </c>
      <c r="G37" s="15">
        <v>43</v>
      </c>
      <c r="H37" s="34">
        <v>19</v>
      </c>
      <c r="I37" s="34">
        <v>24</v>
      </c>
      <c r="J37" s="34">
        <v>-24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1</v>
      </c>
      <c r="R37" s="34">
        <v>0</v>
      </c>
      <c r="S37" s="34">
        <v>1</v>
      </c>
      <c r="T37" s="15">
        <v>0</v>
      </c>
      <c r="U37" s="34">
        <v>0</v>
      </c>
      <c r="V37" s="34">
        <v>0</v>
      </c>
      <c r="W37" s="34">
        <v>5</v>
      </c>
      <c r="X37" s="34">
        <v>3</v>
      </c>
      <c r="Y37" s="36">
        <v>4.8457026268808976</v>
      </c>
      <c r="Z37" s="36">
        <v>10.966590155572558</v>
      </c>
      <c r="AA37" s="36">
        <v>-6.12088752869166</v>
      </c>
      <c r="AB37" s="25">
        <v>0</v>
      </c>
      <c r="AC37" s="25">
        <v>0</v>
      </c>
      <c r="AD37" s="36">
        <v>50</v>
      </c>
      <c r="AE37" s="36">
        <v>0</v>
      </c>
      <c r="AF37" s="36">
        <v>50</v>
      </c>
      <c r="AG37" s="25">
        <v>0</v>
      </c>
      <c r="AH37" s="25">
        <v>0</v>
      </c>
      <c r="AI37" s="25">
        <v>0</v>
      </c>
      <c r="AJ37" s="36">
        <v>1.2751849018107626</v>
      </c>
      <c r="AK37" s="37">
        <v>0.7651109410864575</v>
      </c>
      <c r="AL37" s="15"/>
      <c r="AM37" s="15"/>
    </row>
    <row r="38" spans="1:42" ht="15" customHeight="1" x14ac:dyDescent="0.15">
      <c r="B38" s="13" t="s">
        <v>18</v>
      </c>
      <c r="C38" s="16">
        <v>9000</v>
      </c>
      <c r="D38" s="15">
        <v>93</v>
      </c>
      <c r="E38" s="35">
        <v>42</v>
      </c>
      <c r="F38" s="35">
        <v>51</v>
      </c>
      <c r="G38" s="15">
        <v>69</v>
      </c>
      <c r="H38" s="34">
        <v>33</v>
      </c>
      <c r="I38" s="34">
        <v>36</v>
      </c>
      <c r="J38" s="34">
        <v>24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1</v>
      </c>
      <c r="R38" s="34">
        <v>1</v>
      </c>
      <c r="S38" s="34">
        <v>0</v>
      </c>
      <c r="T38" s="15">
        <v>0</v>
      </c>
      <c r="U38" s="34">
        <v>0</v>
      </c>
      <c r="V38" s="34">
        <v>0</v>
      </c>
      <c r="W38" s="34">
        <v>100</v>
      </c>
      <c r="X38" s="34">
        <v>8</v>
      </c>
      <c r="Y38" s="36">
        <v>10.333333333333334</v>
      </c>
      <c r="Z38" s="36">
        <v>7.6666666666666661</v>
      </c>
      <c r="AA38" s="36">
        <v>2.6666666666666665</v>
      </c>
      <c r="AB38" s="25">
        <v>0</v>
      </c>
      <c r="AC38" s="25">
        <v>0</v>
      </c>
      <c r="AD38" s="36">
        <v>10.638297872340425</v>
      </c>
      <c r="AE38" s="36">
        <v>10.638297872340425</v>
      </c>
      <c r="AF38" s="36">
        <v>0</v>
      </c>
      <c r="AG38" s="25">
        <v>0</v>
      </c>
      <c r="AH38" s="25">
        <v>0</v>
      </c>
      <c r="AI38" s="25">
        <v>0</v>
      </c>
      <c r="AJ38" s="36">
        <v>11.111111111111111</v>
      </c>
      <c r="AK38" s="37">
        <v>0.88888888888888895</v>
      </c>
      <c r="AL38" s="15"/>
      <c r="AM38" s="15"/>
    </row>
    <row r="39" spans="1:42" ht="15" customHeight="1" x14ac:dyDescent="0.15">
      <c r="B39" s="13" t="s">
        <v>19</v>
      </c>
      <c r="C39" s="16">
        <v>5075</v>
      </c>
      <c r="D39" s="15">
        <v>39</v>
      </c>
      <c r="E39" s="35">
        <v>16</v>
      </c>
      <c r="F39" s="35">
        <v>23</v>
      </c>
      <c r="G39" s="15">
        <v>55</v>
      </c>
      <c r="H39" s="34">
        <v>32</v>
      </c>
      <c r="I39" s="34">
        <v>23</v>
      </c>
      <c r="J39" s="34">
        <v>-16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34">
        <v>0</v>
      </c>
      <c r="S39" s="34">
        <v>0</v>
      </c>
      <c r="T39" s="15">
        <v>0</v>
      </c>
      <c r="U39" s="34">
        <v>0</v>
      </c>
      <c r="V39" s="34">
        <v>0</v>
      </c>
      <c r="W39" s="34">
        <v>23</v>
      </c>
      <c r="X39" s="34">
        <v>6</v>
      </c>
      <c r="Y39" s="36">
        <v>7.6847290640394084</v>
      </c>
      <c r="Z39" s="36">
        <v>10.83743842364532</v>
      </c>
      <c r="AA39" s="36">
        <v>-3.1527093596059115</v>
      </c>
      <c r="AB39" s="25">
        <v>0</v>
      </c>
      <c r="AC39" s="25">
        <v>0</v>
      </c>
      <c r="AD39" s="36">
        <v>0</v>
      </c>
      <c r="AE39" s="36">
        <v>0</v>
      </c>
      <c r="AF39" s="36">
        <v>0</v>
      </c>
      <c r="AG39" s="25">
        <v>0</v>
      </c>
      <c r="AH39" s="25">
        <v>0</v>
      </c>
      <c r="AI39" s="25">
        <v>0</v>
      </c>
      <c r="AJ39" s="36">
        <v>4.5320197044334973</v>
      </c>
      <c r="AK39" s="37">
        <v>1.1822660098522166</v>
      </c>
      <c r="AL39" s="15"/>
      <c r="AM39" s="15"/>
    </row>
    <row r="40" spans="1:42" ht="15" customHeight="1" x14ac:dyDescent="0.15">
      <c r="B40" s="13" t="s">
        <v>20</v>
      </c>
      <c r="C40" s="16">
        <v>2779</v>
      </c>
      <c r="D40" s="15">
        <v>21</v>
      </c>
      <c r="E40" s="35">
        <v>10</v>
      </c>
      <c r="F40" s="35">
        <v>11</v>
      </c>
      <c r="G40" s="15">
        <v>53</v>
      </c>
      <c r="H40" s="34">
        <v>20</v>
      </c>
      <c r="I40" s="34">
        <v>33</v>
      </c>
      <c r="J40" s="34">
        <v>-32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34">
        <v>0</v>
      </c>
      <c r="S40" s="34">
        <v>0</v>
      </c>
      <c r="T40" s="15">
        <v>0</v>
      </c>
      <c r="U40" s="34">
        <v>0</v>
      </c>
      <c r="V40" s="34">
        <v>0</v>
      </c>
      <c r="W40" s="34">
        <v>6</v>
      </c>
      <c r="X40" s="34">
        <v>5</v>
      </c>
      <c r="Y40" s="36">
        <v>7.5566750629722916</v>
      </c>
      <c r="Z40" s="36">
        <v>19.071608492263405</v>
      </c>
      <c r="AA40" s="36">
        <v>-11.51493342929111</v>
      </c>
      <c r="AB40" s="25">
        <v>0</v>
      </c>
      <c r="AC40" s="25">
        <v>0</v>
      </c>
      <c r="AD40" s="36">
        <v>0</v>
      </c>
      <c r="AE40" s="36">
        <v>0</v>
      </c>
      <c r="AF40" s="36">
        <v>0</v>
      </c>
      <c r="AG40" s="25">
        <v>0</v>
      </c>
      <c r="AH40" s="25">
        <v>0</v>
      </c>
      <c r="AI40" s="25">
        <v>0</v>
      </c>
      <c r="AJ40" s="36">
        <v>2.1590500179920835</v>
      </c>
      <c r="AK40" s="37">
        <v>1.7992083483267363</v>
      </c>
      <c r="AL40" s="15"/>
      <c r="AM40" s="15"/>
    </row>
    <row r="41" spans="1:42" ht="15" customHeight="1" x14ac:dyDescent="0.15">
      <c r="B41" s="2" t="s">
        <v>48</v>
      </c>
      <c r="C41" s="16">
        <v>25788</v>
      </c>
      <c r="D41" s="15">
        <v>193</v>
      </c>
      <c r="E41" s="35">
        <v>97</v>
      </c>
      <c r="F41" s="35">
        <v>96</v>
      </c>
      <c r="G41" s="15">
        <v>219</v>
      </c>
      <c r="H41" s="34">
        <v>116</v>
      </c>
      <c r="I41" s="34">
        <v>103</v>
      </c>
      <c r="J41" s="34">
        <v>-26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2</v>
      </c>
      <c r="R41" s="34">
        <v>1</v>
      </c>
      <c r="S41" s="34">
        <v>1</v>
      </c>
      <c r="T41" s="15">
        <v>0</v>
      </c>
      <c r="U41" s="34">
        <v>0</v>
      </c>
      <c r="V41" s="34">
        <v>0</v>
      </c>
      <c r="W41" s="34">
        <v>104</v>
      </c>
      <c r="X41" s="34">
        <v>42</v>
      </c>
      <c r="Y41" s="36">
        <v>7.4841011323096014</v>
      </c>
      <c r="Z41" s="36">
        <v>8.49232201023732</v>
      </c>
      <c r="AA41" s="36">
        <v>-1.0082208779277184</v>
      </c>
      <c r="AB41" s="25">
        <v>0</v>
      </c>
      <c r="AC41" s="25">
        <v>0</v>
      </c>
      <c r="AD41" s="36">
        <v>10.256410256410257</v>
      </c>
      <c r="AE41" s="36">
        <v>5.1282051282051286</v>
      </c>
      <c r="AF41" s="36">
        <v>5.1282051282051286</v>
      </c>
      <c r="AG41" s="25">
        <v>0</v>
      </c>
      <c r="AH41" s="25">
        <v>0</v>
      </c>
      <c r="AI41" s="25">
        <v>0</v>
      </c>
      <c r="AJ41" s="36">
        <v>4.0328835117108737</v>
      </c>
      <c r="AK41" s="37">
        <v>1.6286644951140066</v>
      </c>
      <c r="AL41" s="15"/>
      <c r="AM41" s="15"/>
    </row>
    <row r="42" spans="1:42" ht="15" customHeight="1" x14ac:dyDescent="0.15">
      <c r="A42" s="13"/>
      <c r="B42" s="13"/>
      <c r="C42" s="16"/>
      <c r="D42" s="15"/>
      <c r="E42" s="34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6"/>
      <c r="AL42" s="15"/>
      <c r="AM42" s="15"/>
    </row>
    <row r="43" spans="1:42" ht="15" customHeight="1" x14ac:dyDescent="0.15">
      <c r="A43" s="2" t="s">
        <v>29</v>
      </c>
      <c r="B43" s="13"/>
      <c r="C43" s="16">
        <f>C44+C45</f>
        <v>1170</v>
      </c>
      <c r="D43" s="15">
        <f t="shared" ref="D43:Q43" si="19">SUM(D44:D45)</f>
        <v>2</v>
      </c>
      <c r="E43" s="15">
        <f t="shared" si="19"/>
        <v>2</v>
      </c>
      <c r="F43" s="15">
        <f t="shared" si="19"/>
        <v>0</v>
      </c>
      <c r="G43" s="15">
        <f t="shared" si="19"/>
        <v>27</v>
      </c>
      <c r="H43" s="15">
        <f t="shared" si="19"/>
        <v>17</v>
      </c>
      <c r="I43" s="15">
        <f t="shared" si="19"/>
        <v>10</v>
      </c>
      <c r="J43" s="15">
        <f t="shared" si="19"/>
        <v>-25</v>
      </c>
      <c r="K43" s="15">
        <f t="shared" si="19"/>
        <v>0</v>
      </c>
      <c r="L43" s="15">
        <f t="shared" si="19"/>
        <v>0</v>
      </c>
      <c r="M43" s="15">
        <f t="shared" si="19"/>
        <v>0</v>
      </c>
      <c r="N43" s="15">
        <f t="shared" si="19"/>
        <v>0</v>
      </c>
      <c r="O43" s="15">
        <f t="shared" si="19"/>
        <v>0</v>
      </c>
      <c r="P43" s="15">
        <f t="shared" si="19"/>
        <v>0</v>
      </c>
      <c r="Q43" s="15">
        <f t="shared" si="19"/>
        <v>0</v>
      </c>
      <c r="R43" s="15">
        <v>0</v>
      </c>
      <c r="S43" s="15">
        <v>0</v>
      </c>
      <c r="T43" s="15">
        <f>SUM(T44:T45)</f>
        <v>0</v>
      </c>
      <c r="U43" s="15">
        <f>SUM(U44:U45)</f>
        <v>0</v>
      </c>
      <c r="V43" s="15">
        <f>SUM(V44:V45)</f>
        <v>0</v>
      </c>
      <c r="W43" s="15">
        <f>SUM(W44:W45)</f>
        <v>4</v>
      </c>
      <c r="X43" s="15">
        <f>SUM(X44:X45)</f>
        <v>0</v>
      </c>
      <c r="Y43" s="27">
        <f>D43/C43*1000</f>
        <v>1.7094017094017093</v>
      </c>
      <c r="Z43" s="27">
        <f>G43/C43*1000</f>
        <v>23.076923076923077</v>
      </c>
      <c r="AA43" s="28">
        <f>J43/C43*1000</f>
        <v>-21.367521367521366</v>
      </c>
      <c r="AB43" s="25">
        <f>K43/D43*1000</f>
        <v>0</v>
      </c>
      <c r="AC43" s="25">
        <f>N43/D43*1000</f>
        <v>0</v>
      </c>
      <c r="AD43" s="36">
        <f>Q43/(D43+Q43)*1000</f>
        <v>0</v>
      </c>
      <c r="AE43" s="36">
        <f>R43/(D43+Q43)*1000</f>
        <v>0</v>
      </c>
      <c r="AF43" s="36">
        <f>S43/(D43+Q43)*1000</f>
        <v>0</v>
      </c>
      <c r="AG43" s="25">
        <f>T43/(D43+U43)*1000</f>
        <v>0</v>
      </c>
      <c r="AH43" s="25">
        <f>U43/(D43+U43)*1000</f>
        <v>0</v>
      </c>
      <c r="AI43" s="25">
        <f>V43/D43*1000</f>
        <v>0</v>
      </c>
      <c r="AJ43" s="27">
        <f>W43/C43*1000</f>
        <v>3.4188034188034186</v>
      </c>
      <c r="AK43" s="37">
        <f>X43/C43*1000</f>
        <v>0</v>
      </c>
      <c r="AL43" s="15"/>
      <c r="AM43" s="15"/>
    </row>
    <row r="44" spans="1:42" ht="15" customHeight="1" x14ac:dyDescent="0.15">
      <c r="B44" s="13" t="s">
        <v>21</v>
      </c>
      <c r="C44" s="16">
        <v>653</v>
      </c>
      <c r="D44" s="15">
        <v>1</v>
      </c>
      <c r="E44" s="38">
        <v>1</v>
      </c>
      <c r="F44" s="15">
        <v>0</v>
      </c>
      <c r="G44" s="34">
        <v>16</v>
      </c>
      <c r="H44" s="34">
        <v>10</v>
      </c>
      <c r="I44" s="34">
        <v>6</v>
      </c>
      <c r="J44" s="34">
        <v>-15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34">
        <v>0</v>
      </c>
      <c r="R44" s="34">
        <v>0</v>
      </c>
      <c r="S44" s="34">
        <v>0</v>
      </c>
      <c r="T44" s="15">
        <v>0</v>
      </c>
      <c r="U44" s="34">
        <v>0</v>
      </c>
      <c r="V44" s="34">
        <v>0</v>
      </c>
      <c r="W44" s="34">
        <v>1</v>
      </c>
      <c r="X44" s="34">
        <v>0</v>
      </c>
      <c r="Y44" s="36">
        <v>1.5313935681470139</v>
      </c>
      <c r="Z44" s="36">
        <v>24.502297090352222</v>
      </c>
      <c r="AA44" s="36">
        <v>-22.970903522205209</v>
      </c>
      <c r="AB44" s="25">
        <v>0</v>
      </c>
      <c r="AC44" s="25">
        <v>0</v>
      </c>
      <c r="AD44" s="36">
        <v>0</v>
      </c>
      <c r="AE44" s="36">
        <v>0</v>
      </c>
      <c r="AF44" s="36">
        <v>0</v>
      </c>
      <c r="AG44" s="25">
        <v>0</v>
      </c>
      <c r="AH44" s="25">
        <v>0</v>
      </c>
      <c r="AI44" s="25">
        <v>0</v>
      </c>
      <c r="AJ44" s="36">
        <v>1.5313935681470139</v>
      </c>
      <c r="AK44" s="37">
        <v>0</v>
      </c>
      <c r="AL44" s="15"/>
      <c r="AM44" s="15"/>
    </row>
    <row r="45" spans="1:42" ht="15" customHeight="1" x14ac:dyDescent="0.15">
      <c r="B45" s="13" t="s">
        <v>22</v>
      </c>
      <c r="C45" s="16">
        <v>517</v>
      </c>
      <c r="D45" s="15">
        <v>1</v>
      </c>
      <c r="E45" s="38">
        <v>1</v>
      </c>
      <c r="F45" s="15">
        <v>0</v>
      </c>
      <c r="G45" s="34">
        <v>11</v>
      </c>
      <c r="H45" s="34">
        <v>7</v>
      </c>
      <c r="I45" s="34">
        <v>4</v>
      </c>
      <c r="J45" s="34">
        <v>-10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34">
        <v>0</v>
      </c>
      <c r="R45" s="34">
        <v>0</v>
      </c>
      <c r="S45" s="34">
        <v>0</v>
      </c>
      <c r="T45" s="15">
        <v>0</v>
      </c>
      <c r="U45" s="34">
        <v>0</v>
      </c>
      <c r="V45" s="34">
        <v>0</v>
      </c>
      <c r="W45" s="34">
        <v>3</v>
      </c>
      <c r="X45" s="34">
        <v>0</v>
      </c>
      <c r="Y45" s="36">
        <v>1.9342359767891684</v>
      </c>
      <c r="Z45" s="36">
        <v>21.276595744680851</v>
      </c>
      <c r="AA45" s="36">
        <v>-19.342359767891683</v>
      </c>
      <c r="AB45" s="25">
        <v>0</v>
      </c>
      <c r="AC45" s="25">
        <v>0</v>
      </c>
      <c r="AD45" s="36">
        <v>0</v>
      </c>
      <c r="AE45" s="36">
        <v>0</v>
      </c>
      <c r="AF45" s="36">
        <v>0</v>
      </c>
      <c r="AG45" s="25">
        <v>0</v>
      </c>
      <c r="AH45" s="25">
        <v>0</v>
      </c>
      <c r="AI45" s="25">
        <v>0</v>
      </c>
      <c r="AJ45" s="36">
        <v>5.8027079303675047</v>
      </c>
      <c r="AK45" s="37">
        <v>0</v>
      </c>
      <c r="AL45" s="15"/>
      <c r="AM45" s="15"/>
    </row>
    <row r="46" spans="1:42" ht="15" customHeight="1" x14ac:dyDescent="0.15">
      <c r="B46" s="13"/>
      <c r="C46" s="16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6"/>
      <c r="AL46" s="15"/>
      <c r="AM46" s="15"/>
      <c r="AN46" s="15"/>
      <c r="AO46" s="15"/>
      <c r="AP46" s="15"/>
    </row>
    <row r="47" spans="1:42" ht="15" customHeight="1" x14ac:dyDescent="0.15">
      <c r="A47" s="2" t="s">
        <v>70</v>
      </c>
      <c r="C47" s="16">
        <f>C9</f>
        <v>184144</v>
      </c>
      <c r="D47" s="15">
        <f>D9</f>
        <v>1230</v>
      </c>
      <c r="E47" s="15">
        <f t="shared" ref="E47:X47" si="20">E9</f>
        <v>614</v>
      </c>
      <c r="F47" s="15">
        <f t="shared" si="20"/>
        <v>616</v>
      </c>
      <c r="G47" s="15">
        <f t="shared" si="20"/>
        <v>2275</v>
      </c>
      <c r="H47" s="15">
        <f t="shared" si="20"/>
        <v>1146</v>
      </c>
      <c r="I47" s="15">
        <f t="shared" si="20"/>
        <v>1129</v>
      </c>
      <c r="J47" s="15">
        <f t="shared" si="20"/>
        <v>-1045</v>
      </c>
      <c r="K47" s="15">
        <f t="shared" si="20"/>
        <v>2</v>
      </c>
      <c r="L47" s="15">
        <f t="shared" si="20"/>
        <v>1</v>
      </c>
      <c r="M47" s="15">
        <f t="shared" si="20"/>
        <v>1</v>
      </c>
      <c r="N47" s="15">
        <f t="shared" si="20"/>
        <v>1</v>
      </c>
      <c r="O47" s="15">
        <f t="shared" si="20"/>
        <v>0</v>
      </c>
      <c r="P47" s="15">
        <f t="shared" si="20"/>
        <v>1</v>
      </c>
      <c r="Q47" s="15">
        <f t="shared" si="20"/>
        <v>23</v>
      </c>
      <c r="R47" s="15">
        <f t="shared" si="20"/>
        <v>17</v>
      </c>
      <c r="S47" s="15">
        <f t="shared" si="20"/>
        <v>6</v>
      </c>
      <c r="T47" s="15">
        <f t="shared" si="20"/>
        <v>5</v>
      </c>
      <c r="U47" s="15">
        <f t="shared" si="20"/>
        <v>4</v>
      </c>
      <c r="V47" s="15">
        <f t="shared" si="20"/>
        <v>1</v>
      </c>
      <c r="W47" s="15">
        <f t="shared" si="20"/>
        <v>823</v>
      </c>
      <c r="X47" s="15">
        <f t="shared" si="20"/>
        <v>275</v>
      </c>
      <c r="Y47" s="27">
        <f>D47/C47*1000</f>
        <v>6.6795551307672252</v>
      </c>
      <c r="Z47" s="27">
        <f>G47/C47*1000</f>
        <v>12.354461725606049</v>
      </c>
      <c r="AA47" s="28">
        <f>J47/C47*1000</f>
        <v>-5.6749065948388218</v>
      </c>
      <c r="AB47" s="25">
        <f>K47/D47*1000</f>
        <v>1.6260162601626016</v>
      </c>
      <c r="AC47" s="25">
        <f>N47/D47*1000</f>
        <v>0.81300813008130079</v>
      </c>
      <c r="AD47" s="27">
        <f>Q47/(D47+Q47)*1000</f>
        <v>18.355945730247406</v>
      </c>
      <c r="AE47" s="27">
        <f>R47/(D47+Q47)*1000</f>
        <v>13.567438148443737</v>
      </c>
      <c r="AF47" s="27">
        <f>S47/(D47+Q47)*1000</f>
        <v>4.7885075818036711</v>
      </c>
      <c r="AG47" s="27">
        <f>T47/(D47+U47)*1000</f>
        <v>4.0518638573743919</v>
      </c>
      <c r="AH47" s="27">
        <f>U47/(D47+U47)*1000</f>
        <v>3.2414910858995136</v>
      </c>
      <c r="AI47" s="27">
        <f>V47/D47*1000</f>
        <v>0.81300813008130079</v>
      </c>
      <c r="AJ47" s="27">
        <f>W47/C47*1000</f>
        <v>4.4693283517247364</v>
      </c>
      <c r="AK47" s="29">
        <f>X47/C47*1000</f>
        <v>1.4933964723260056</v>
      </c>
      <c r="AL47" s="15"/>
      <c r="AM47" s="15"/>
      <c r="AN47" s="15"/>
      <c r="AO47" s="15"/>
    </row>
    <row r="48" spans="1:42" ht="15" customHeight="1" x14ac:dyDescent="0.15">
      <c r="A48" s="2" t="s">
        <v>58</v>
      </c>
      <c r="C48" s="16">
        <f>C14+C15+C16+C17+C21+C32</f>
        <v>264530</v>
      </c>
      <c r="D48" s="15">
        <f t="shared" ref="D48:X48" si="21">D14+D15+D16+D17+D21+D32</f>
        <v>1817</v>
      </c>
      <c r="E48" s="15">
        <f t="shared" si="21"/>
        <v>940</v>
      </c>
      <c r="F48" s="15">
        <f t="shared" si="21"/>
        <v>877</v>
      </c>
      <c r="G48" s="15">
        <f t="shared" si="21"/>
        <v>2929</v>
      </c>
      <c r="H48" s="15">
        <f t="shared" si="21"/>
        <v>1482</v>
      </c>
      <c r="I48" s="15">
        <f t="shared" si="21"/>
        <v>1447</v>
      </c>
      <c r="J48" s="15">
        <f t="shared" si="21"/>
        <v>-1112</v>
      </c>
      <c r="K48" s="15">
        <f t="shared" si="21"/>
        <v>2</v>
      </c>
      <c r="L48" s="15">
        <f t="shared" si="21"/>
        <v>1</v>
      </c>
      <c r="M48" s="15">
        <f t="shared" si="21"/>
        <v>1</v>
      </c>
      <c r="N48" s="15">
        <f t="shared" si="21"/>
        <v>1</v>
      </c>
      <c r="O48" s="15">
        <f t="shared" si="21"/>
        <v>0</v>
      </c>
      <c r="P48" s="15">
        <f t="shared" si="21"/>
        <v>1</v>
      </c>
      <c r="Q48" s="15">
        <f t="shared" si="21"/>
        <v>20</v>
      </c>
      <c r="R48" s="15">
        <f t="shared" si="21"/>
        <v>10</v>
      </c>
      <c r="S48" s="15">
        <f t="shared" si="21"/>
        <v>10</v>
      </c>
      <c r="T48" s="15">
        <f t="shared" si="21"/>
        <v>4</v>
      </c>
      <c r="U48" s="15">
        <f t="shared" si="21"/>
        <v>4</v>
      </c>
      <c r="V48" s="15">
        <f t="shared" si="21"/>
        <v>0</v>
      </c>
      <c r="W48" s="15">
        <f t="shared" si="21"/>
        <v>1042</v>
      </c>
      <c r="X48" s="15">
        <f t="shared" si="21"/>
        <v>414</v>
      </c>
      <c r="Y48" s="27">
        <f>D48/C48*1000</f>
        <v>6.868786149019015</v>
      </c>
      <c r="Z48" s="27">
        <f>G48/C48*1000</f>
        <v>11.07246815106037</v>
      </c>
      <c r="AA48" s="28">
        <f t="shared" ref="AA48:AB51" si="22">J48/C48*1000</f>
        <v>-4.2036820020413561</v>
      </c>
      <c r="AB48" s="25">
        <f t="shared" si="22"/>
        <v>1.1007154650522839</v>
      </c>
      <c r="AC48" s="25">
        <f>N48/D48*1000</f>
        <v>0.55035773252614195</v>
      </c>
      <c r="AD48" s="27">
        <f>Q48/(D48+Q48)*1000</f>
        <v>10.887316276537833</v>
      </c>
      <c r="AE48" s="27">
        <f>R48/(D48+Q48)*1000</f>
        <v>5.4436581382689164</v>
      </c>
      <c r="AF48" s="27">
        <f>S48/(D48+Q48)*1000</f>
        <v>5.4436581382689164</v>
      </c>
      <c r="AG48" s="27">
        <f>T48/(D48+U48)*1000</f>
        <v>2.1965952773201538</v>
      </c>
      <c r="AH48" s="27">
        <f>U48/(D48+U48)*1000</f>
        <v>2.1965952773201538</v>
      </c>
      <c r="AI48" s="27">
        <f>V48/D48*1000</f>
        <v>0</v>
      </c>
      <c r="AJ48" s="27">
        <f>W48/C48*1000</f>
        <v>3.9390617321286814</v>
      </c>
      <c r="AK48" s="29">
        <f>X48/C48*1000</f>
        <v>1.5650398820549654</v>
      </c>
      <c r="AL48" s="15"/>
      <c r="AM48" s="15"/>
      <c r="AN48" s="15"/>
      <c r="AO48" s="15"/>
    </row>
    <row r="49" spans="1:42" ht="15" customHeight="1" x14ac:dyDescent="0.15">
      <c r="A49" s="2" t="s">
        <v>59</v>
      </c>
      <c r="C49" s="16">
        <f t="shared" ref="C49:X49" si="23">C12+C18+C20</f>
        <v>127192</v>
      </c>
      <c r="D49" s="15">
        <f t="shared" si="23"/>
        <v>779</v>
      </c>
      <c r="E49" s="15">
        <f t="shared" si="23"/>
        <v>386</v>
      </c>
      <c r="F49" s="15">
        <f t="shared" si="23"/>
        <v>393</v>
      </c>
      <c r="G49" s="15">
        <f t="shared" si="23"/>
        <v>1777</v>
      </c>
      <c r="H49" s="15">
        <f t="shared" si="23"/>
        <v>896</v>
      </c>
      <c r="I49" s="15">
        <f t="shared" si="23"/>
        <v>881</v>
      </c>
      <c r="J49" s="15">
        <f t="shared" si="23"/>
        <v>-998</v>
      </c>
      <c r="K49" s="15">
        <f t="shared" si="23"/>
        <v>1</v>
      </c>
      <c r="L49" s="15">
        <f t="shared" si="23"/>
        <v>0</v>
      </c>
      <c r="M49" s="15">
        <f t="shared" si="23"/>
        <v>1</v>
      </c>
      <c r="N49" s="15">
        <f t="shared" si="23"/>
        <v>1</v>
      </c>
      <c r="O49" s="15">
        <f t="shared" si="23"/>
        <v>0</v>
      </c>
      <c r="P49" s="15">
        <f t="shared" si="23"/>
        <v>1</v>
      </c>
      <c r="Q49" s="15">
        <f t="shared" si="23"/>
        <v>8</v>
      </c>
      <c r="R49" s="15">
        <f t="shared" si="23"/>
        <v>3</v>
      </c>
      <c r="S49" s="15">
        <f t="shared" si="23"/>
        <v>5</v>
      </c>
      <c r="T49" s="15">
        <f t="shared" si="23"/>
        <v>2</v>
      </c>
      <c r="U49" s="15">
        <f t="shared" si="23"/>
        <v>2</v>
      </c>
      <c r="V49" s="15">
        <f t="shared" si="23"/>
        <v>0</v>
      </c>
      <c r="W49" s="15">
        <f t="shared" si="23"/>
        <v>422</v>
      </c>
      <c r="X49" s="15">
        <f t="shared" si="23"/>
        <v>184</v>
      </c>
      <c r="Y49" s="27">
        <f>D49/C49*1000</f>
        <v>6.124599031385622</v>
      </c>
      <c r="Z49" s="27">
        <f>G49/C49*1000</f>
        <v>13.971004465689665</v>
      </c>
      <c r="AA49" s="28">
        <f t="shared" si="22"/>
        <v>-7.846405434304045</v>
      </c>
      <c r="AB49" s="25">
        <f t="shared" si="22"/>
        <v>1.2836970474967906</v>
      </c>
      <c r="AC49" s="25">
        <f>N49/D49*1000</f>
        <v>1.2836970474967906</v>
      </c>
      <c r="AD49" s="27">
        <f>Q49/(D49+Q49)*1000</f>
        <v>10.165184243964422</v>
      </c>
      <c r="AE49" s="27">
        <f>R49/(D49+Q49)*1000</f>
        <v>3.8119440914866582</v>
      </c>
      <c r="AF49" s="27">
        <f>S49/(D49+Q49)*1000</f>
        <v>6.3532401524777633</v>
      </c>
      <c r="AG49" s="27">
        <f>T49/(D49+U49)*1000</f>
        <v>2.5608194622279128</v>
      </c>
      <c r="AH49" s="27">
        <f>U49/(D49+U49)*1000</f>
        <v>2.5608194622279128</v>
      </c>
      <c r="AI49" s="27">
        <f>V49/D49*1000</f>
        <v>0</v>
      </c>
      <c r="AJ49" s="27">
        <f>W49/C49*1000</f>
        <v>3.3178187307377822</v>
      </c>
      <c r="AK49" s="29">
        <f>X49/C49*1000</f>
        <v>1.4466318636392226</v>
      </c>
      <c r="AL49" s="15"/>
      <c r="AM49" s="15"/>
      <c r="AN49" s="15"/>
      <c r="AO49" s="15"/>
    </row>
    <row r="50" spans="1:42" ht="15" customHeight="1" x14ac:dyDescent="0.15">
      <c r="A50" s="2" t="s">
        <v>60</v>
      </c>
      <c r="C50" s="16">
        <f t="shared" ref="C50:I50" si="24">C23+C26</f>
        <v>46213</v>
      </c>
      <c r="D50" s="15">
        <f t="shared" si="24"/>
        <v>196</v>
      </c>
      <c r="E50" s="15">
        <f t="shared" si="24"/>
        <v>99</v>
      </c>
      <c r="F50" s="15">
        <f t="shared" si="24"/>
        <v>97</v>
      </c>
      <c r="G50" s="15">
        <f t="shared" si="24"/>
        <v>929</v>
      </c>
      <c r="H50" s="15">
        <f t="shared" si="24"/>
        <v>456</v>
      </c>
      <c r="I50" s="15">
        <f t="shared" si="24"/>
        <v>473</v>
      </c>
      <c r="J50" s="15">
        <f t="shared" ref="J50:P50" si="25">J23+J26</f>
        <v>-733</v>
      </c>
      <c r="K50" s="15">
        <f t="shared" si="25"/>
        <v>0</v>
      </c>
      <c r="L50" s="15">
        <f t="shared" si="25"/>
        <v>0</v>
      </c>
      <c r="M50" s="15">
        <f t="shared" si="25"/>
        <v>0</v>
      </c>
      <c r="N50" s="15">
        <f t="shared" si="25"/>
        <v>0</v>
      </c>
      <c r="O50" s="15">
        <f t="shared" si="25"/>
        <v>0</v>
      </c>
      <c r="P50" s="15">
        <f t="shared" si="25"/>
        <v>0</v>
      </c>
      <c r="Q50" s="15">
        <f t="shared" ref="Q50:X50" si="26">Q23+Q26</f>
        <v>2</v>
      </c>
      <c r="R50" s="15">
        <f t="shared" si="26"/>
        <v>0</v>
      </c>
      <c r="S50" s="15">
        <f t="shared" si="26"/>
        <v>2</v>
      </c>
      <c r="T50" s="15">
        <f t="shared" si="26"/>
        <v>0</v>
      </c>
      <c r="U50" s="15">
        <f t="shared" si="26"/>
        <v>0</v>
      </c>
      <c r="V50" s="15">
        <f t="shared" si="26"/>
        <v>0</v>
      </c>
      <c r="W50" s="15">
        <f t="shared" si="26"/>
        <v>110</v>
      </c>
      <c r="X50" s="15">
        <f t="shared" si="26"/>
        <v>59</v>
      </c>
      <c r="Y50" s="27">
        <f>D50/C50*1000</f>
        <v>4.2412308224958348</v>
      </c>
      <c r="Z50" s="27">
        <f>G50/C50*1000</f>
        <v>20.102568541319542</v>
      </c>
      <c r="AA50" s="28">
        <f t="shared" si="22"/>
        <v>-15.861337718823709</v>
      </c>
      <c r="AB50" s="25">
        <f t="shared" si="22"/>
        <v>0</v>
      </c>
      <c r="AC50" s="25">
        <f>N50/D50*1000</f>
        <v>0</v>
      </c>
      <c r="AD50" s="27">
        <f>Q50/(D50+Q50)*1000</f>
        <v>10.101010101010102</v>
      </c>
      <c r="AE50" s="27">
        <f>R50/(D50+Q50)*1000</f>
        <v>0</v>
      </c>
      <c r="AF50" s="27">
        <f>S50/(D50+Q50)*1000</f>
        <v>10.101010101010102</v>
      </c>
      <c r="AG50" s="27">
        <f>T50/(D50+U50)*1000</f>
        <v>0</v>
      </c>
      <c r="AH50" s="27">
        <f>U50/(D50+U50)*1000</f>
        <v>0</v>
      </c>
      <c r="AI50" s="27">
        <f>V50/D50*1000</f>
        <v>0</v>
      </c>
      <c r="AJ50" s="27">
        <f>W50/C50*1000</f>
        <v>2.3802826044619478</v>
      </c>
      <c r="AK50" s="29">
        <f>X50/C50*1000</f>
        <v>1.2766970333023175</v>
      </c>
      <c r="AL50" s="15"/>
      <c r="AM50" s="15"/>
      <c r="AN50" s="15"/>
      <c r="AO50" s="15"/>
    </row>
    <row r="51" spans="1:42" ht="15" customHeight="1" thickBot="1" x14ac:dyDescent="0.2">
      <c r="A51" s="24" t="s">
        <v>61</v>
      </c>
      <c r="B51" s="24"/>
      <c r="C51" s="17">
        <f t="shared" ref="C51:I51" si="27">C10+C11+C13+C19+C35+C43</f>
        <v>169045</v>
      </c>
      <c r="D51" s="18">
        <f t="shared" si="27"/>
        <v>944</v>
      </c>
      <c r="E51" s="18">
        <f t="shared" si="27"/>
        <v>454</v>
      </c>
      <c r="F51" s="18">
        <f t="shared" si="27"/>
        <v>490</v>
      </c>
      <c r="G51" s="18">
        <f t="shared" si="27"/>
        <v>2197</v>
      </c>
      <c r="H51" s="18">
        <f t="shared" si="27"/>
        <v>1117</v>
      </c>
      <c r="I51" s="18">
        <f t="shared" si="27"/>
        <v>1080</v>
      </c>
      <c r="J51" s="18">
        <f t="shared" ref="J51:P51" si="28">J10+J11+J13+J19+J35+J43</f>
        <v>-1253</v>
      </c>
      <c r="K51" s="18">
        <f t="shared" si="28"/>
        <v>0</v>
      </c>
      <c r="L51" s="18">
        <f t="shared" si="28"/>
        <v>0</v>
      </c>
      <c r="M51" s="18">
        <f t="shared" si="28"/>
        <v>0</v>
      </c>
      <c r="N51" s="18">
        <f t="shared" si="28"/>
        <v>0</v>
      </c>
      <c r="O51" s="18">
        <f t="shared" si="28"/>
        <v>0</v>
      </c>
      <c r="P51" s="18">
        <f t="shared" si="28"/>
        <v>0</v>
      </c>
      <c r="Q51" s="18">
        <f t="shared" ref="Q51:X51" si="29">Q10+Q11+Q13+Q19+Q35+Q43</f>
        <v>15</v>
      </c>
      <c r="R51" s="18">
        <f t="shared" si="29"/>
        <v>8</v>
      </c>
      <c r="S51" s="18">
        <f t="shared" si="29"/>
        <v>7</v>
      </c>
      <c r="T51" s="18">
        <f t="shared" si="29"/>
        <v>2</v>
      </c>
      <c r="U51" s="18">
        <f t="shared" si="29"/>
        <v>2</v>
      </c>
      <c r="V51" s="18">
        <f t="shared" si="29"/>
        <v>0</v>
      </c>
      <c r="W51" s="18">
        <f t="shared" si="29"/>
        <v>577</v>
      </c>
      <c r="X51" s="18">
        <f t="shared" si="29"/>
        <v>223</v>
      </c>
      <c r="Y51" s="30">
        <f>D51/C51*1000</f>
        <v>5.5843118696205147</v>
      </c>
      <c r="Z51" s="30">
        <f>G51/C51*1000</f>
        <v>12.996539383004526</v>
      </c>
      <c r="AA51" s="31">
        <f t="shared" si="22"/>
        <v>-7.4122275133840105</v>
      </c>
      <c r="AB51" s="32">
        <f t="shared" si="22"/>
        <v>0</v>
      </c>
      <c r="AC51" s="32">
        <f>N51/D51*1000</f>
        <v>0</v>
      </c>
      <c r="AD51" s="30">
        <f>Q51/(D51+Q51)*1000</f>
        <v>15.641293013555789</v>
      </c>
      <c r="AE51" s="30">
        <f>R51/(D51+Q51)*1000</f>
        <v>8.342022940563087</v>
      </c>
      <c r="AF51" s="30">
        <f>S51/(D51+Q51)*1000</f>
        <v>7.2992700729927007</v>
      </c>
      <c r="AG51" s="30">
        <f>T51/(D51+U51)*1000</f>
        <v>2.1141649048625792</v>
      </c>
      <c r="AH51" s="30">
        <f>U51/(D51+U51)*1000</f>
        <v>2.1141649048625792</v>
      </c>
      <c r="AI51" s="30">
        <f>V51/D51*1000</f>
        <v>0</v>
      </c>
      <c r="AJ51" s="30">
        <f>W51/C51*1000</f>
        <v>3.413292318613387</v>
      </c>
      <c r="AK51" s="33">
        <f>X51/C51*1000</f>
        <v>1.3191753675056936</v>
      </c>
      <c r="AL51" s="15"/>
      <c r="AM51" s="15"/>
      <c r="AN51" s="15"/>
      <c r="AO51" s="15"/>
      <c r="AP51" s="19"/>
    </row>
    <row r="52" spans="1:42" ht="13.2" x14ac:dyDescent="0.2">
      <c r="A52" s="40" t="s">
        <v>68</v>
      </c>
      <c r="B52" s="20" t="s">
        <v>74</v>
      </c>
      <c r="D52" s="19"/>
      <c r="F52" s="19"/>
      <c r="G52" s="19"/>
      <c r="AK52" s="23" t="s">
        <v>45</v>
      </c>
    </row>
    <row r="53" spans="1:42" ht="13.2" x14ac:dyDescent="0.2">
      <c r="A53" s="40"/>
      <c r="B53" s="20" t="s">
        <v>71</v>
      </c>
      <c r="D53" s="19"/>
      <c r="F53" s="19"/>
      <c r="G53" s="19"/>
      <c r="AK53" s="23"/>
    </row>
    <row r="54" spans="1:42" ht="13.2" x14ac:dyDescent="0.2">
      <c r="B54" s="20" t="s">
        <v>69</v>
      </c>
      <c r="F54" s="19"/>
      <c r="G54" s="19"/>
    </row>
    <row r="55" spans="1:42" ht="13.2" x14ac:dyDescent="0.2">
      <c r="B55" s="20"/>
    </row>
    <row r="56" spans="1:42" ht="13.2" x14ac:dyDescent="0.2">
      <c r="A56" s="40"/>
      <c r="B56" s="39"/>
    </row>
    <row r="57" spans="1:42" ht="13.2" x14ac:dyDescent="0.2">
      <c r="B57" s="39"/>
    </row>
  </sheetData>
  <mergeCells count="19">
    <mergeCell ref="C2:C3"/>
    <mergeCell ref="J2:J3"/>
    <mergeCell ref="W2:W3"/>
    <mergeCell ref="X2:X3"/>
    <mergeCell ref="T2:V2"/>
    <mergeCell ref="D2:F2"/>
    <mergeCell ref="G2:I2"/>
    <mergeCell ref="AK2:AK3"/>
    <mergeCell ref="AD2:AF2"/>
    <mergeCell ref="AG2:AI2"/>
    <mergeCell ref="K2:M2"/>
    <mergeCell ref="N2:P2"/>
    <mergeCell ref="AB2:AB3"/>
    <mergeCell ref="AC2:AC3"/>
    <mergeCell ref="AJ2:AJ3"/>
    <mergeCell ref="AA2:AA3"/>
    <mergeCell ref="Y2:Y3"/>
    <mergeCell ref="Z2:Z3"/>
    <mergeCell ref="Q2:S2"/>
  </mergeCells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Sheet1!_1人口動態_実数表ＥＸＰ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羽田栞</dc:creator>
  <cp:lastModifiedBy>山梨県</cp:lastModifiedBy>
  <cp:lastPrinted>2025-05-08T05:12:33Z</cp:lastPrinted>
  <dcterms:created xsi:type="dcterms:W3CDTF">2005-02-08T11:34:38Z</dcterms:created>
  <dcterms:modified xsi:type="dcterms:W3CDTF">2025-05-08T05:12:41Z</dcterms:modified>
</cp:coreProperties>
</file>