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<sst xmlns="http://schemas.openxmlformats.org/spreadsheetml/2006/main" count="85" uniqueCount="60">
  <si>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総数</t>
  </si>
  <si>
    <t>無職の者</t>
  </si>
  <si>
    <t>不詳</t>
  </si>
  <si>
    <t>市部計</t>
  </si>
  <si>
    <t>郡部計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</si>
  <si>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</si>
  <si>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</si>
  <si>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</si>
  <si>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</si>
  <si>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</si>
  <si>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</si>
  <si>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</si>
  <si>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</si>
  <si>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</si>
  <si>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</si>
  <si>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</si>
  <si>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</si>
  <si>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</si>
  <si>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</si>
  <si>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</si>
  <si>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</si>
  <si>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</si>
  <si>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</si>
  <si>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</si>
  <si>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</si>
  <si>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第６１表　医師数，業務の種類別</t>
  </si>
  <si>
    <t>その他の
業務の
従事者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</si>
  <si>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</si>
  <si>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</si>
  <si>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</si>
  <si>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</si>
  <si>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</si>
  <si>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</si>
  <si>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</si>
  <si>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</si>
  <si>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</si>
  <si>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南巨摩郡</t>
  </si>
  <si>
    <t>富士河口湖町</t>
  </si>
  <si>
    <t>峡東</t>
  </si>
  <si>
    <t>峡南</t>
  </si>
  <si>
    <t>富士・東部</t>
  </si>
  <si>
    <t>開設者
又は
法人の
代表者</t>
  </si>
  <si>
    <t>勤務者</t>
  </si>
  <si>
    <t>勤務者
（医育機関附属の病院を除く）</t>
  </si>
  <si>
    <t>医育機関附属の病院の勤務者</t>
  </si>
  <si>
    <t>開設者
又は
法人の
代表者</t>
  </si>
  <si>
    <t>中北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</si>
  <si>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</si>
  <si>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</si>
  <si>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</si>
  <si>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</si>
  <si>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</si>
  <si>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医育機関
以外の
教育機関
又は
研究機関
の勤務者</t>
  </si>
  <si>
    <t>富士川町</t>
  </si>
  <si>
    <t>介護
医療院
の従事者</t>
  </si>
  <si>
    <t>-</t>
  </si>
  <si>
    <t>厚生労働省政策統括官付参事官付保健統計室「医師・歯科医師・薬剤師統計」　</t>
  </si>
  <si>
    <t>－　従業地による市町村、二次医療圏別　－　　（令和2年12月31日現在）</t>
  </si>
  <si>
    <t>医療施設・介護老人保健施設・介護医療院以外の従事者</t>
  </si>
  <si>
    <t>行政機関・産業医・保健衛生業務の従事者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</si>
</sst>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11" xfId="60" applyBorder="1" applyAlignment="1">
      <alignment vertical="center"/>
      <protection/>
    </xf>
    <xf numFmtId="176" fontId="2" fillId="0" borderId="12" xfId="60" applyBorder="1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1" xfId="60" applyBorder="1" applyAlignment="1">
      <alignment horizontal="center" vertical="center" wrapText="1"/>
      <protection/>
    </xf>
    <xf numFmtId="176" fontId="2" fillId="0" borderId="13" xfId="60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2" xfId="60" applyNumberFormat="1" applyBorder="1" applyAlignment="1">
      <alignment horizontal="right" vertical="center" wrapText="1"/>
      <protection/>
    </xf>
    <xf numFmtId="176" fontId="2" fillId="0" borderId="0" xfId="60" applyBorder="1">
      <alignment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1" xfId="60" applyNumberFormat="1" applyBorder="1" applyAlignment="1" quotePrefix="1">
      <alignment horizontal="right" vertical="center" wrapText="1"/>
      <protection/>
    </xf>
    <xf numFmtId="176" fontId="2" fillId="0" borderId="0" xfId="60" applyBorder="1" applyAlignment="1">
      <alignment vertical="center"/>
      <protection/>
    </xf>
    <xf numFmtId="176" fontId="2" fillId="0" borderId="14" xfId="60" applyBorder="1" applyAlignment="1">
      <alignment horizontal="distributed" vertical="center" wrapText="1"/>
      <protection/>
    </xf>
    <xf numFmtId="176" fontId="2" fillId="0" borderId="0" xfId="60" applyFont="1" applyBorder="1" applyAlignment="1">
      <alignment vertical="center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0" fontId="2" fillId="0" borderId="14" xfId="60" applyNumberFormat="1" applyBorder="1" applyAlignment="1">
      <alignment vertical="center"/>
      <protection/>
    </xf>
    <xf numFmtId="176" fontId="2" fillId="0" borderId="14" xfId="60" applyBorder="1" applyAlignment="1">
      <alignment horizontal="distributed" vertical="center" wrapText="1"/>
      <protection/>
    </xf>
    <xf numFmtId="176" fontId="2" fillId="0" borderId="14" xfId="60" applyBorder="1" applyAlignment="1">
      <alignment vertical="center"/>
      <protection/>
    </xf>
    <xf numFmtId="0" fontId="2" fillId="0" borderId="13" xfId="60" applyNumberFormat="1" applyBorder="1" applyAlignment="1">
      <alignment vertical="center"/>
      <protection/>
    </xf>
    <xf numFmtId="176" fontId="2" fillId="0" borderId="14" xfId="60" applyFont="1" applyBorder="1" applyAlignment="1">
      <alignment vertical="center"/>
      <protection/>
    </xf>
    <xf numFmtId="176" fontId="2" fillId="0" borderId="12" xfId="60" applyFill="1" applyBorder="1" applyAlignment="1">
      <alignment vertical="center" wrapText="1"/>
      <protection/>
    </xf>
    <xf numFmtId="176" fontId="2" fillId="0" borderId="0" xfId="60" applyFill="1">
      <alignment vertical="center" wrapText="1"/>
      <protection/>
    </xf>
    <xf numFmtId="176" fontId="2" fillId="0" borderId="15" xfId="60" applyFill="1" applyBorder="1" applyAlignment="1">
      <alignment vertical="center"/>
      <protection/>
    </xf>
    <xf numFmtId="176" fontId="2" fillId="0" borderId="16" xfId="60" applyFont="1" applyFill="1" applyBorder="1" applyAlignment="1">
      <alignment horizontal="center" vertical="center" wrapText="1"/>
      <protection/>
    </xf>
    <xf numFmtId="41" fontId="2" fillId="0" borderId="12" xfId="60" applyNumberFormat="1" applyFill="1" applyBorder="1" applyAlignment="1">
      <alignment horizontal="right" vertical="center" wrapText="1"/>
      <protection/>
    </xf>
    <xf numFmtId="41" fontId="2" fillId="0" borderId="0" xfId="60" applyNumberFormat="1" applyFill="1" applyBorder="1" applyAlignment="1">
      <alignment horizontal="right" vertical="center" wrapText="1"/>
      <protection/>
    </xf>
    <xf numFmtId="41" fontId="2" fillId="0" borderId="0" xfId="60" applyNumberFormat="1" applyFont="1" applyFill="1" applyBorder="1" applyAlignment="1">
      <alignment horizontal="right" vertical="center" wrapText="1"/>
      <protection/>
    </xf>
    <xf numFmtId="41" fontId="2" fillId="0" borderId="0" xfId="60" applyNumberFormat="1" applyFill="1" applyBorder="1" applyAlignment="1" quotePrefix="1">
      <alignment horizontal="right" vertical="center" wrapText="1"/>
      <protection/>
    </xf>
    <xf numFmtId="176" fontId="2" fillId="0" borderId="17" xfId="60" applyFill="1" applyBorder="1" applyAlignment="1">
      <alignment vertical="center" wrapText="1"/>
      <protection/>
    </xf>
    <xf numFmtId="176" fontId="2" fillId="0" borderId="18" xfId="60" applyFont="1" applyFill="1" applyBorder="1" applyAlignment="1">
      <alignment horizontal="center" vertical="center" wrapText="1"/>
      <protection/>
    </xf>
    <xf numFmtId="176" fontId="2" fillId="0" borderId="17" xfId="60" applyFont="1" applyFill="1" applyBorder="1" applyAlignment="1">
      <alignment horizontal="center" vertical="center" wrapText="1"/>
      <protection/>
    </xf>
    <xf numFmtId="176" fontId="2" fillId="0" borderId="15" xfId="60" applyFill="1" applyBorder="1" applyAlignment="1">
      <alignment vertical="center" wrapText="1"/>
      <protection/>
    </xf>
    <xf numFmtId="176" fontId="2" fillId="0" borderId="11" xfId="60" applyFill="1" applyBorder="1" applyAlignment="1">
      <alignment vertical="center"/>
      <protection/>
    </xf>
    <xf numFmtId="176" fontId="2" fillId="0" borderId="11" xfId="60" applyFont="1" applyFill="1" applyBorder="1" applyAlignment="1" quotePrefix="1">
      <alignment horizontal="right" vertical="center"/>
      <protection/>
    </xf>
    <xf numFmtId="176" fontId="2" fillId="0" borderId="0" xfId="60" applyFill="1" applyBorder="1" applyAlignment="1">
      <alignment horizontal="centerContinuous" vertical="center" wrapText="1"/>
      <protection/>
    </xf>
    <xf numFmtId="176" fontId="2" fillId="0" borderId="0" xfId="60" applyFont="1" applyFill="1" applyBorder="1" applyAlignment="1">
      <alignment horizontal="right" vertical="center"/>
      <protection/>
    </xf>
    <xf numFmtId="0" fontId="0" fillId="0" borderId="17" xfId="0" applyFill="1" applyBorder="1" applyAlignment="1">
      <alignment vertical="center"/>
    </xf>
    <xf numFmtId="176" fontId="2" fillId="0" borderId="10" xfId="60" applyFill="1" applyBorder="1" applyAlignment="1">
      <alignment horizontal="center" vertical="center" wrapText="1"/>
      <protection/>
    </xf>
    <xf numFmtId="176" fontId="2" fillId="0" borderId="14" xfId="60" applyFill="1" applyBorder="1" applyAlignment="1">
      <alignment horizontal="center" vertical="center" wrapText="1"/>
      <protection/>
    </xf>
    <xf numFmtId="176" fontId="2" fillId="0" borderId="13" xfId="60" applyFill="1" applyBorder="1" applyAlignment="1">
      <alignment horizontal="center" vertical="center" wrapText="1"/>
      <protection/>
    </xf>
    <xf numFmtId="176" fontId="2" fillId="0" borderId="19" xfId="60" applyFont="1" applyFill="1" applyBorder="1" applyAlignment="1">
      <alignment horizontal="center" vertical="center" wrapText="1"/>
      <protection/>
    </xf>
    <xf numFmtId="176" fontId="2" fillId="0" borderId="20" xfId="60" applyFont="1" applyFill="1" applyBorder="1" applyAlignment="1">
      <alignment horizontal="center" vertical="center" wrapText="1"/>
      <protection/>
    </xf>
    <xf numFmtId="176" fontId="2" fillId="0" borderId="21" xfId="60" applyFont="1" applyFill="1" applyBorder="1" applyAlignment="1">
      <alignment horizontal="center" vertical="center" wrapText="1"/>
      <protection/>
    </xf>
    <xf numFmtId="176" fontId="2" fillId="0" borderId="22" xfId="60" applyFill="1" applyBorder="1" applyAlignment="1">
      <alignment horizontal="center" vertical="center" wrapText="1"/>
      <protection/>
    </xf>
    <xf numFmtId="176" fontId="2" fillId="0" borderId="23" xfId="60" applyFill="1" applyBorder="1" applyAlignment="1">
      <alignment horizontal="center" vertical="center" wrapText="1"/>
      <protection/>
    </xf>
    <xf numFmtId="176" fontId="2" fillId="0" borderId="24" xfId="60" applyFill="1" applyBorder="1" applyAlignment="1">
      <alignment horizontal="center" vertical="center" wrapText="1"/>
      <protection/>
    </xf>
    <xf numFmtId="176" fontId="2" fillId="0" borderId="12" xfId="60" applyFont="1" applyFill="1" applyBorder="1" applyAlignment="1">
      <alignment horizontal="center" vertical="center" wrapText="1"/>
      <protection/>
    </xf>
    <xf numFmtId="176" fontId="2" fillId="0" borderId="0" xfId="60" applyFont="1" applyFill="1" applyBorder="1" applyAlignment="1">
      <alignment horizontal="center" vertical="center" wrapText="1"/>
      <protection/>
    </xf>
    <xf numFmtId="176" fontId="2" fillId="0" borderId="11" xfId="60" applyFont="1" applyFill="1" applyBorder="1" applyAlignment="1">
      <alignment horizontal="center" vertical="center" wrapText="1"/>
      <protection/>
    </xf>
    <xf numFmtId="176" fontId="2" fillId="0" borderId="22" xfId="60" applyFont="1" applyFill="1" applyBorder="1" applyAlignment="1">
      <alignment horizontal="center" vertical="center" wrapText="1"/>
      <protection/>
    </xf>
    <xf numFmtId="176" fontId="2" fillId="0" borderId="24" xfId="60" applyFont="1" applyFill="1" applyBorder="1" applyAlignment="1">
      <alignment horizontal="center" vertical="center" wrapText="1"/>
      <protection/>
    </xf>
    <xf numFmtId="176" fontId="2" fillId="0" borderId="10" xfId="60" applyFont="1" applyFill="1" applyBorder="1" applyAlignment="1">
      <alignment horizontal="center" vertical="center" wrapText="1"/>
      <protection/>
    </xf>
    <xf numFmtId="176" fontId="2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44" sqref="V44"/>
    </sheetView>
  </sheetViews>
  <sheetFormatPr defaultColWidth="9.00390625" defaultRowHeight="13.5"/>
  <cols>
    <col min="1" max="1" width="1.75390625" style="4" customWidth="1"/>
    <col min="2" max="2" width="12.25390625" style="4" customWidth="1"/>
    <col min="3" max="5" width="9.25390625" style="2" customWidth="1"/>
    <col min="6" max="22" width="9.25390625" style="28" customWidth="1"/>
    <col min="23" max="16384" width="9.00390625" style="2" customWidth="1"/>
  </cols>
  <sheetData>
    <row r="1" spans="1:22" ht="22.5" customHeight="1">
      <c r="A1" s="1" t="s">
        <v>25</v>
      </c>
      <c r="B1" s="1"/>
      <c r="T1" s="39"/>
      <c r="U1" s="39"/>
      <c r="V1" s="40" t="s">
        <v>57</v>
      </c>
    </row>
    <row r="2" spans="1:22" ht="17.25" customHeight="1">
      <c r="A2" s="6"/>
      <c r="B2" s="3"/>
      <c r="C2" s="44" t="s">
        <v>0</v>
      </c>
      <c r="D2" s="47" t="s">
        <v>47</v>
      </c>
      <c r="E2" s="27"/>
      <c r="F2" s="27"/>
      <c r="G2" s="27"/>
      <c r="H2" s="27"/>
      <c r="I2" s="27"/>
      <c r="J2" s="27"/>
      <c r="K2" s="27"/>
      <c r="L2" s="47" t="s">
        <v>50</v>
      </c>
      <c r="M2" s="38"/>
      <c r="N2" s="35"/>
      <c r="O2" s="47" t="s">
        <v>54</v>
      </c>
      <c r="P2" s="47" t="s">
        <v>58</v>
      </c>
      <c r="Q2" s="38"/>
      <c r="R2" s="38"/>
      <c r="S2" s="43"/>
      <c r="T2" s="47" t="s">
        <v>26</v>
      </c>
      <c r="U2" s="50" t="s">
        <v>1</v>
      </c>
      <c r="V2" s="53" t="s">
        <v>2</v>
      </c>
    </row>
    <row r="3" spans="1:22" ht="17.25" customHeight="1">
      <c r="A3" s="12"/>
      <c r="B3" s="19"/>
      <c r="C3" s="45"/>
      <c r="D3" s="48"/>
      <c r="E3" s="47" t="s">
        <v>48</v>
      </c>
      <c r="F3" s="29"/>
      <c r="G3" s="29"/>
      <c r="H3" s="29"/>
      <c r="I3" s="47" t="s">
        <v>49</v>
      </c>
      <c r="J3" s="29"/>
      <c r="K3" s="35"/>
      <c r="L3" s="48"/>
      <c r="M3" s="56" t="s">
        <v>41</v>
      </c>
      <c r="N3" s="58" t="s">
        <v>42</v>
      </c>
      <c r="O3" s="48"/>
      <c r="P3" s="48"/>
      <c r="Q3" s="56" t="s">
        <v>51</v>
      </c>
      <c r="R3" s="56" t="s">
        <v>52</v>
      </c>
      <c r="S3" s="58" t="s">
        <v>59</v>
      </c>
      <c r="T3" s="48"/>
      <c r="U3" s="51"/>
      <c r="V3" s="54"/>
    </row>
    <row r="4" spans="1:22" s="11" customFormat="1" ht="75.75" customHeight="1">
      <c r="A4" s="9"/>
      <c r="B4" s="10"/>
      <c r="C4" s="46"/>
      <c r="D4" s="49"/>
      <c r="E4" s="49"/>
      <c r="F4" s="30" t="s">
        <v>45</v>
      </c>
      <c r="G4" s="30" t="s">
        <v>43</v>
      </c>
      <c r="H4" s="36" t="s">
        <v>44</v>
      </c>
      <c r="I4" s="49"/>
      <c r="J4" s="30" t="s">
        <v>45</v>
      </c>
      <c r="K4" s="37" t="s">
        <v>42</v>
      </c>
      <c r="L4" s="49"/>
      <c r="M4" s="57"/>
      <c r="N4" s="59"/>
      <c r="O4" s="49"/>
      <c r="P4" s="49"/>
      <c r="Q4" s="57"/>
      <c r="R4" s="57"/>
      <c r="S4" s="59"/>
      <c r="T4" s="49"/>
      <c r="U4" s="52"/>
      <c r="V4" s="55"/>
    </row>
    <row r="5" spans="1:22" s="14" customFormat="1" ht="14.25" customHeight="1">
      <c r="A5" s="7" t="s">
        <v>0</v>
      </c>
      <c r="B5" s="19"/>
      <c r="C5" s="13">
        <f>SUM(C7:C8)</f>
        <v>2101</v>
      </c>
      <c r="D5" s="13">
        <f aca="true" t="shared" si="0" ref="D5:V5">SUM(D7:D8)</f>
        <v>2026</v>
      </c>
      <c r="E5" s="13">
        <f t="shared" si="0"/>
        <v>1390</v>
      </c>
      <c r="F5" s="31">
        <f t="shared" si="0"/>
        <v>29</v>
      </c>
      <c r="G5" s="31">
        <f t="shared" si="0"/>
        <v>906</v>
      </c>
      <c r="H5" s="31">
        <f t="shared" si="0"/>
        <v>455</v>
      </c>
      <c r="I5" s="31">
        <f t="shared" si="0"/>
        <v>636</v>
      </c>
      <c r="J5" s="31">
        <f t="shared" si="0"/>
        <v>469</v>
      </c>
      <c r="K5" s="31">
        <f t="shared" si="0"/>
        <v>167</v>
      </c>
      <c r="L5" s="31">
        <f t="shared" si="0"/>
        <v>28</v>
      </c>
      <c r="M5" s="31">
        <f t="shared" si="0"/>
        <v>2</v>
      </c>
      <c r="N5" s="31">
        <f t="shared" si="0"/>
        <v>26</v>
      </c>
      <c r="O5" s="31">
        <f>SUM(O7:O8)</f>
        <v>3</v>
      </c>
      <c r="P5" s="31">
        <f t="shared" si="0"/>
        <v>41</v>
      </c>
      <c r="Q5" s="31">
        <f t="shared" si="0"/>
        <v>18</v>
      </c>
      <c r="R5" s="31">
        <f t="shared" si="0"/>
        <v>8</v>
      </c>
      <c r="S5" s="31">
        <f t="shared" si="0"/>
        <v>15</v>
      </c>
      <c r="T5" s="31">
        <f t="shared" si="0"/>
        <v>0</v>
      </c>
      <c r="U5" s="31">
        <f t="shared" si="0"/>
        <v>3</v>
      </c>
      <c r="V5" s="31">
        <f t="shared" si="0"/>
        <v>0</v>
      </c>
    </row>
    <row r="6" spans="1:22" s="14" customFormat="1" ht="13.5" customHeight="1">
      <c r="A6" s="7"/>
      <c r="B6" s="19"/>
      <c r="C6" s="15"/>
      <c r="D6" s="15"/>
      <c r="E6" s="1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14" customFormat="1" ht="13.5" customHeight="1">
      <c r="A7" s="7" t="s">
        <v>3</v>
      </c>
      <c r="B7" s="19"/>
      <c r="C7" s="21">
        <f>SUM(C10:C22)</f>
        <v>1926</v>
      </c>
      <c r="D7" s="21">
        <f aca="true" t="shared" si="1" ref="D7:V7">SUM(D10:D22)</f>
        <v>1859</v>
      </c>
      <c r="E7" s="21">
        <f t="shared" si="1"/>
        <v>1312</v>
      </c>
      <c r="F7" s="33">
        <f t="shared" si="1"/>
        <v>25</v>
      </c>
      <c r="G7" s="33">
        <f t="shared" si="1"/>
        <v>832</v>
      </c>
      <c r="H7" s="33">
        <f t="shared" si="1"/>
        <v>455</v>
      </c>
      <c r="I7" s="33">
        <f t="shared" si="1"/>
        <v>547</v>
      </c>
      <c r="J7" s="33">
        <f t="shared" si="1"/>
        <v>414</v>
      </c>
      <c r="K7" s="33">
        <f t="shared" si="1"/>
        <v>133</v>
      </c>
      <c r="L7" s="33">
        <f t="shared" si="1"/>
        <v>24</v>
      </c>
      <c r="M7" s="33">
        <f t="shared" si="1"/>
        <v>1</v>
      </c>
      <c r="N7" s="33">
        <f t="shared" si="1"/>
        <v>23</v>
      </c>
      <c r="O7" s="33">
        <f>SUM(O10:O22)</f>
        <v>3</v>
      </c>
      <c r="P7" s="33">
        <f t="shared" si="1"/>
        <v>37</v>
      </c>
      <c r="Q7" s="33">
        <f t="shared" si="1"/>
        <v>18</v>
      </c>
      <c r="R7" s="33">
        <f t="shared" si="1"/>
        <v>6</v>
      </c>
      <c r="S7" s="33">
        <f t="shared" si="1"/>
        <v>13</v>
      </c>
      <c r="T7" s="33">
        <f t="shared" si="1"/>
        <v>0</v>
      </c>
      <c r="U7" s="33">
        <f t="shared" si="1"/>
        <v>3</v>
      </c>
      <c r="V7" s="33">
        <f t="shared" si="1"/>
        <v>0</v>
      </c>
    </row>
    <row r="8" spans="1:22" s="14" customFormat="1" ht="13.5" customHeight="1">
      <c r="A8" s="7" t="s">
        <v>4</v>
      </c>
      <c r="B8" s="19"/>
      <c r="C8" s="15">
        <f>SUM(C24,C27,C33,C36,C44)</f>
        <v>175</v>
      </c>
      <c r="D8" s="15">
        <f aca="true" t="shared" si="2" ref="D8:V8">SUM(D24,D27,D33,D36,D44)</f>
        <v>167</v>
      </c>
      <c r="E8" s="15">
        <f t="shared" si="2"/>
        <v>78</v>
      </c>
      <c r="F8" s="32">
        <f t="shared" si="2"/>
        <v>4</v>
      </c>
      <c r="G8" s="32">
        <f t="shared" si="2"/>
        <v>74</v>
      </c>
      <c r="H8" s="32">
        <f t="shared" si="2"/>
        <v>0</v>
      </c>
      <c r="I8" s="32">
        <f t="shared" si="2"/>
        <v>89</v>
      </c>
      <c r="J8" s="32">
        <f t="shared" si="2"/>
        <v>55</v>
      </c>
      <c r="K8" s="32">
        <f t="shared" si="2"/>
        <v>34</v>
      </c>
      <c r="L8" s="32">
        <f t="shared" si="2"/>
        <v>4</v>
      </c>
      <c r="M8" s="32">
        <f t="shared" si="2"/>
        <v>1</v>
      </c>
      <c r="N8" s="32">
        <f t="shared" si="2"/>
        <v>3</v>
      </c>
      <c r="O8" s="32">
        <f>SUM(O24,O27,O33,O36,O44)</f>
        <v>0</v>
      </c>
      <c r="P8" s="32">
        <f t="shared" si="2"/>
        <v>4</v>
      </c>
      <c r="Q8" s="32">
        <f t="shared" si="2"/>
        <v>0</v>
      </c>
      <c r="R8" s="32">
        <f t="shared" si="2"/>
        <v>2</v>
      </c>
      <c r="S8" s="32">
        <f t="shared" si="2"/>
        <v>2</v>
      </c>
      <c r="T8" s="32">
        <f t="shared" si="2"/>
        <v>0</v>
      </c>
      <c r="U8" s="32">
        <f t="shared" si="2"/>
        <v>0</v>
      </c>
      <c r="V8" s="32">
        <f t="shared" si="2"/>
        <v>0</v>
      </c>
    </row>
    <row r="9" spans="1:22" s="14" customFormat="1" ht="13.5" customHeight="1">
      <c r="A9" s="7"/>
      <c r="B9" s="19"/>
      <c r="C9" s="15"/>
      <c r="D9" s="15"/>
      <c r="E9" s="15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s="14" customFormat="1" ht="13.5" customHeight="1">
      <c r="A10" s="7" t="s">
        <v>27</v>
      </c>
      <c r="B10" s="19"/>
      <c r="C10" s="15">
        <v>698</v>
      </c>
      <c r="D10" s="15">
        <v>681</v>
      </c>
      <c r="E10" s="15">
        <v>466</v>
      </c>
      <c r="F10" s="32">
        <v>7</v>
      </c>
      <c r="G10" s="32">
        <v>458</v>
      </c>
      <c r="H10" s="34">
        <v>1</v>
      </c>
      <c r="I10" s="34">
        <v>215</v>
      </c>
      <c r="J10" s="32">
        <v>154</v>
      </c>
      <c r="K10" s="32">
        <v>61</v>
      </c>
      <c r="L10" s="32">
        <v>5</v>
      </c>
      <c r="M10" s="34">
        <v>0</v>
      </c>
      <c r="N10" s="32">
        <v>5</v>
      </c>
      <c r="O10" s="32">
        <v>3</v>
      </c>
      <c r="P10" s="32">
        <v>8</v>
      </c>
      <c r="Q10" s="34">
        <v>1</v>
      </c>
      <c r="R10" s="32">
        <v>1</v>
      </c>
      <c r="S10" s="32">
        <v>6</v>
      </c>
      <c r="T10" s="32">
        <v>0</v>
      </c>
      <c r="U10" s="34">
        <v>1</v>
      </c>
      <c r="V10" s="34">
        <v>0</v>
      </c>
    </row>
    <row r="11" spans="1:22" s="14" customFormat="1" ht="13.5" customHeight="1">
      <c r="A11" s="7" t="s">
        <v>5</v>
      </c>
      <c r="B11" s="19"/>
      <c r="C11" s="15">
        <v>101</v>
      </c>
      <c r="D11" s="15">
        <v>96</v>
      </c>
      <c r="E11" s="15">
        <v>44</v>
      </c>
      <c r="F11" s="34">
        <v>0</v>
      </c>
      <c r="G11" s="32">
        <v>44</v>
      </c>
      <c r="H11" s="34">
        <v>0</v>
      </c>
      <c r="I11" s="34">
        <v>52</v>
      </c>
      <c r="J11" s="32">
        <v>39</v>
      </c>
      <c r="K11" s="32">
        <v>13</v>
      </c>
      <c r="L11" s="32">
        <v>1</v>
      </c>
      <c r="M11" s="34">
        <v>0</v>
      </c>
      <c r="N11" s="34">
        <v>1</v>
      </c>
      <c r="O11" s="34">
        <v>0</v>
      </c>
      <c r="P11" s="32">
        <v>3</v>
      </c>
      <c r="Q11" s="34">
        <v>0</v>
      </c>
      <c r="R11" s="34">
        <v>0</v>
      </c>
      <c r="S11" s="34">
        <v>3</v>
      </c>
      <c r="T11" s="34">
        <v>0</v>
      </c>
      <c r="U11" s="34">
        <v>1</v>
      </c>
      <c r="V11" s="34">
        <v>0</v>
      </c>
    </row>
    <row r="12" spans="1:22" s="14" customFormat="1" ht="13.5" customHeight="1">
      <c r="A12" s="7" t="s">
        <v>6</v>
      </c>
      <c r="B12" s="19"/>
      <c r="C12" s="15">
        <v>43</v>
      </c>
      <c r="D12" s="15">
        <v>40</v>
      </c>
      <c r="E12" s="15">
        <v>29</v>
      </c>
      <c r="F12" s="32">
        <v>2</v>
      </c>
      <c r="G12" s="32">
        <v>27</v>
      </c>
      <c r="H12" s="34">
        <v>0</v>
      </c>
      <c r="I12" s="34">
        <v>11</v>
      </c>
      <c r="J12" s="32">
        <v>10</v>
      </c>
      <c r="K12" s="32">
        <v>1</v>
      </c>
      <c r="L12" s="32">
        <v>1</v>
      </c>
      <c r="M12" s="34">
        <v>0</v>
      </c>
      <c r="N12" s="32">
        <v>1</v>
      </c>
      <c r="O12" s="32">
        <v>0</v>
      </c>
      <c r="P12" s="32">
        <v>2</v>
      </c>
      <c r="Q12" s="34">
        <v>0</v>
      </c>
      <c r="R12" s="34">
        <v>2</v>
      </c>
      <c r="S12" s="34">
        <v>0</v>
      </c>
      <c r="T12" s="34">
        <v>0</v>
      </c>
      <c r="U12" s="34">
        <v>0</v>
      </c>
      <c r="V12" s="34">
        <v>0</v>
      </c>
    </row>
    <row r="13" spans="1:22" s="14" customFormat="1" ht="13.5" customHeight="1">
      <c r="A13" s="7" t="s">
        <v>7</v>
      </c>
      <c r="B13" s="19"/>
      <c r="C13" s="15">
        <v>127</v>
      </c>
      <c r="D13" s="15">
        <v>126</v>
      </c>
      <c r="E13" s="15">
        <v>101</v>
      </c>
      <c r="F13" s="34">
        <v>2</v>
      </c>
      <c r="G13" s="32">
        <v>99</v>
      </c>
      <c r="H13" s="34">
        <v>0</v>
      </c>
      <c r="I13" s="34">
        <v>25</v>
      </c>
      <c r="J13" s="32">
        <v>19</v>
      </c>
      <c r="K13" s="32">
        <v>6</v>
      </c>
      <c r="L13" s="32">
        <v>0</v>
      </c>
      <c r="M13" s="34">
        <v>0</v>
      </c>
      <c r="N13" s="34">
        <v>0</v>
      </c>
      <c r="O13" s="34">
        <v>0</v>
      </c>
      <c r="P13" s="32">
        <v>1</v>
      </c>
      <c r="Q13" s="34">
        <v>0</v>
      </c>
      <c r="R13" s="34">
        <v>0</v>
      </c>
      <c r="S13" s="34">
        <v>1</v>
      </c>
      <c r="T13" s="34">
        <v>0</v>
      </c>
      <c r="U13" s="34">
        <v>0</v>
      </c>
      <c r="V13" s="34">
        <v>0</v>
      </c>
    </row>
    <row r="14" spans="1:22" s="14" customFormat="1" ht="13.5" customHeight="1">
      <c r="A14" s="7" t="s">
        <v>8</v>
      </c>
      <c r="B14" s="19"/>
      <c r="C14" s="15">
        <v>27</v>
      </c>
      <c r="D14" s="15">
        <v>26</v>
      </c>
      <c r="E14" s="15">
        <v>10</v>
      </c>
      <c r="F14" s="32">
        <v>1</v>
      </c>
      <c r="G14" s="32">
        <v>9</v>
      </c>
      <c r="H14" s="34">
        <v>0</v>
      </c>
      <c r="I14" s="34">
        <v>16</v>
      </c>
      <c r="J14" s="32">
        <v>14</v>
      </c>
      <c r="K14" s="32">
        <v>2</v>
      </c>
      <c r="L14" s="32">
        <v>1</v>
      </c>
      <c r="M14" s="34">
        <v>0</v>
      </c>
      <c r="N14" s="34">
        <v>1</v>
      </c>
      <c r="O14" s="34">
        <v>0</v>
      </c>
      <c r="P14" s="32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</row>
    <row r="15" spans="1:22" s="14" customFormat="1" ht="13.5" customHeight="1">
      <c r="A15" s="7" t="s">
        <v>9</v>
      </c>
      <c r="B15" s="19"/>
      <c r="C15" s="15">
        <v>69</v>
      </c>
      <c r="D15" s="15">
        <v>67</v>
      </c>
      <c r="E15" s="15">
        <v>47</v>
      </c>
      <c r="F15" s="32">
        <v>1</v>
      </c>
      <c r="G15" s="32">
        <v>46</v>
      </c>
      <c r="H15" s="34">
        <v>0</v>
      </c>
      <c r="I15" s="34">
        <v>20</v>
      </c>
      <c r="J15" s="32">
        <v>18</v>
      </c>
      <c r="K15" s="32">
        <v>2</v>
      </c>
      <c r="L15" s="32">
        <v>1</v>
      </c>
      <c r="M15" s="34">
        <v>0</v>
      </c>
      <c r="N15" s="34">
        <v>1</v>
      </c>
      <c r="O15" s="34">
        <v>0</v>
      </c>
      <c r="P15" s="32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</row>
    <row r="16" spans="1:22" s="14" customFormat="1" ht="13.5" customHeight="1">
      <c r="A16" s="7" t="s">
        <v>28</v>
      </c>
      <c r="B16" s="19"/>
      <c r="C16" s="15">
        <v>74</v>
      </c>
      <c r="D16" s="15">
        <v>69</v>
      </c>
      <c r="E16" s="15">
        <v>34</v>
      </c>
      <c r="F16" s="32">
        <v>4</v>
      </c>
      <c r="G16" s="32">
        <v>30</v>
      </c>
      <c r="H16" s="34">
        <v>0</v>
      </c>
      <c r="I16" s="34">
        <v>35</v>
      </c>
      <c r="J16" s="32">
        <v>26</v>
      </c>
      <c r="K16" s="32">
        <v>9</v>
      </c>
      <c r="L16" s="32">
        <v>4</v>
      </c>
      <c r="M16" s="34">
        <v>1</v>
      </c>
      <c r="N16" s="34">
        <v>3</v>
      </c>
      <c r="O16" s="34">
        <v>0</v>
      </c>
      <c r="P16" s="32">
        <v>1</v>
      </c>
      <c r="Q16" s="34">
        <v>0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</row>
    <row r="17" spans="1:22" s="14" customFormat="1" ht="13.5" customHeight="1">
      <c r="A17" s="8" t="s">
        <v>29</v>
      </c>
      <c r="B17" s="19"/>
      <c r="C17" s="15">
        <v>35</v>
      </c>
      <c r="D17" s="15">
        <v>33</v>
      </c>
      <c r="E17" s="15">
        <v>13</v>
      </c>
      <c r="F17" s="32">
        <v>0</v>
      </c>
      <c r="G17" s="32">
        <v>13</v>
      </c>
      <c r="H17" s="34">
        <v>0</v>
      </c>
      <c r="I17" s="34">
        <v>20</v>
      </c>
      <c r="J17" s="32">
        <v>12</v>
      </c>
      <c r="K17" s="32">
        <v>8</v>
      </c>
      <c r="L17" s="32">
        <v>2</v>
      </c>
      <c r="M17" s="34">
        <v>0</v>
      </c>
      <c r="N17" s="34">
        <v>2</v>
      </c>
      <c r="O17" s="34">
        <v>0</v>
      </c>
      <c r="P17" s="32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</row>
    <row r="18" spans="1:22" s="14" customFormat="1" ht="13.5" customHeight="1">
      <c r="A18" s="8" t="s">
        <v>30</v>
      </c>
      <c r="B18" s="19"/>
      <c r="C18" s="15">
        <v>79</v>
      </c>
      <c r="D18" s="15">
        <v>78</v>
      </c>
      <c r="E18" s="15">
        <v>10</v>
      </c>
      <c r="F18" s="32">
        <v>3</v>
      </c>
      <c r="G18" s="32">
        <v>7</v>
      </c>
      <c r="H18" s="34">
        <v>0</v>
      </c>
      <c r="I18" s="34">
        <v>68</v>
      </c>
      <c r="J18" s="32">
        <v>53</v>
      </c>
      <c r="K18" s="32">
        <v>15</v>
      </c>
      <c r="L18" s="32">
        <v>1</v>
      </c>
      <c r="M18" s="34">
        <v>0</v>
      </c>
      <c r="N18" s="34">
        <v>1</v>
      </c>
      <c r="O18" s="34">
        <v>0</v>
      </c>
      <c r="P18" s="32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</row>
    <row r="19" spans="1:22" s="14" customFormat="1" ht="13.5" customHeight="1">
      <c r="A19" s="8" t="s">
        <v>31</v>
      </c>
      <c r="B19" s="19"/>
      <c r="C19" s="15">
        <v>109</v>
      </c>
      <c r="D19" s="15">
        <v>105</v>
      </c>
      <c r="E19" s="15">
        <v>73</v>
      </c>
      <c r="F19" s="32">
        <v>3</v>
      </c>
      <c r="G19" s="32">
        <v>70</v>
      </c>
      <c r="H19" s="34">
        <v>0</v>
      </c>
      <c r="I19" s="34">
        <v>32</v>
      </c>
      <c r="J19" s="32">
        <v>28</v>
      </c>
      <c r="K19" s="32">
        <v>4</v>
      </c>
      <c r="L19" s="32">
        <v>4</v>
      </c>
      <c r="M19" s="34">
        <v>0</v>
      </c>
      <c r="N19" s="34">
        <v>4</v>
      </c>
      <c r="O19" s="34">
        <v>0</v>
      </c>
      <c r="P19" s="32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</row>
    <row r="20" spans="1:22" s="14" customFormat="1" ht="13.5" customHeight="1">
      <c r="A20" s="8" t="s">
        <v>32</v>
      </c>
      <c r="B20" s="19"/>
      <c r="C20" s="15">
        <v>33</v>
      </c>
      <c r="D20" s="15">
        <v>27</v>
      </c>
      <c r="E20" s="15">
        <v>15</v>
      </c>
      <c r="F20" s="32">
        <v>1</v>
      </c>
      <c r="G20" s="32">
        <v>14</v>
      </c>
      <c r="H20" s="34">
        <v>0</v>
      </c>
      <c r="I20" s="34">
        <v>12</v>
      </c>
      <c r="J20" s="32">
        <v>11</v>
      </c>
      <c r="K20" s="32">
        <v>1</v>
      </c>
      <c r="L20" s="32">
        <v>1</v>
      </c>
      <c r="M20" s="34">
        <v>0</v>
      </c>
      <c r="N20" s="34">
        <v>1</v>
      </c>
      <c r="O20" s="34">
        <v>0</v>
      </c>
      <c r="P20" s="32">
        <v>4</v>
      </c>
      <c r="Q20" s="34">
        <v>0</v>
      </c>
      <c r="R20" s="34">
        <v>3</v>
      </c>
      <c r="S20" s="34">
        <v>1</v>
      </c>
      <c r="T20" s="34">
        <v>0</v>
      </c>
      <c r="U20" s="34">
        <v>1</v>
      </c>
      <c r="V20" s="34">
        <v>0</v>
      </c>
    </row>
    <row r="21" spans="1:22" s="14" customFormat="1" ht="13.5" customHeight="1">
      <c r="A21" s="7" t="s">
        <v>33</v>
      </c>
      <c r="B21" s="19"/>
      <c r="C21" s="15">
        <v>35</v>
      </c>
      <c r="D21" s="15">
        <v>33</v>
      </c>
      <c r="E21" s="15">
        <v>15</v>
      </c>
      <c r="F21" s="32">
        <v>1</v>
      </c>
      <c r="G21" s="32">
        <v>14</v>
      </c>
      <c r="H21" s="32">
        <v>0</v>
      </c>
      <c r="I21" s="32">
        <v>18</v>
      </c>
      <c r="J21" s="32">
        <v>14</v>
      </c>
      <c r="K21" s="32">
        <v>4</v>
      </c>
      <c r="L21" s="32">
        <v>2</v>
      </c>
      <c r="M21" s="32">
        <v>0</v>
      </c>
      <c r="N21" s="32">
        <v>2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</row>
    <row r="22" spans="1:22" s="14" customFormat="1" ht="13.5" customHeight="1">
      <c r="A22" s="7" t="s">
        <v>34</v>
      </c>
      <c r="B22" s="19"/>
      <c r="C22" s="15">
        <v>496</v>
      </c>
      <c r="D22" s="15">
        <v>478</v>
      </c>
      <c r="E22" s="15">
        <v>455</v>
      </c>
      <c r="F22" s="32">
        <v>0</v>
      </c>
      <c r="G22" s="32">
        <v>1</v>
      </c>
      <c r="H22" s="32">
        <v>454</v>
      </c>
      <c r="I22" s="32">
        <v>23</v>
      </c>
      <c r="J22" s="32">
        <v>16</v>
      </c>
      <c r="K22" s="32">
        <v>7</v>
      </c>
      <c r="L22" s="32">
        <v>1</v>
      </c>
      <c r="M22" s="32">
        <v>0</v>
      </c>
      <c r="N22" s="32">
        <v>1</v>
      </c>
      <c r="O22" s="32">
        <v>0</v>
      </c>
      <c r="P22" s="32">
        <v>17</v>
      </c>
      <c r="Q22" s="32">
        <v>17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</row>
    <row r="23" spans="2:22" s="14" customFormat="1" ht="13.5" customHeight="1">
      <c r="B23" s="22"/>
      <c r="C23" s="15"/>
      <c r="D23" s="15"/>
      <c r="E23" s="15"/>
      <c r="F23" s="34"/>
      <c r="G23" s="32"/>
      <c r="H23" s="34"/>
      <c r="I23" s="34"/>
      <c r="J23" s="32"/>
      <c r="K23" s="34"/>
      <c r="L23" s="32"/>
      <c r="M23" s="34"/>
      <c r="N23" s="34"/>
      <c r="O23" s="34"/>
      <c r="P23" s="32"/>
      <c r="Q23" s="34"/>
      <c r="R23" s="34"/>
      <c r="S23" s="34"/>
      <c r="T23" s="34"/>
      <c r="U23" s="34"/>
      <c r="V23" s="34"/>
    </row>
    <row r="24" spans="1:22" s="14" customFormat="1" ht="13.5" customHeight="1">
      <c r="A24" s="18" t="s">
        <v>10</v>
      </c>
      <c r="B24" s="22"/>
      <c r="C24" s="15">
        <f>SUM(C25)</f>
        <v>15</v>
      </c>
      <c r="D24" s="15">
        <f aca="true" t="shared" si="3" ref="D24:V24">SUM(D25)</f>
        <v>14</v>
      </c>
      <c r="E24" s="15">
        <f t="shared" si="3"/>
        <v>4</v>
      </c>
      <c r="F24" s="34">
        <f t="shared" si="3"/>
        <v>0</v>
      </c>
      <c r="G24" s="32">
        <f t="shared" si="3"/>
        <v>4</v>
      </c>
      <c r="H24" s="34">
        <f t="shared" si="3"/>
        <v>0</v>
      </c>
      <c r="I24" s="34">
        <f t="shared" si="3"/>
        <v>10</v>
      </c>
      <c r="J24" s="32">
        <f t="shared" si="3"/>
        <v>6</v>
      </c>
      <c r="K24" s="32">
        <f t="shared" si="3"/>
        <v>4</v>
      </c>
      <c r="L24" s="32">
        <f t="shared" si="3"/>
        <v>1</v>
      </c>
      <c r="M24" s="34">
        <f t="shared" si="3"/>
        <v>0</v>
      </c>
      <c r="N24" s="34">
        <f t="shared" si="3"/>
        <v>1</v>
      </c>
      <c r="O24" s="34">
        <f t="shared" si="3"/>
        <v>0</v>
      </c>
      <c r="P24" s="32">
        <f t="shared" si="3"/>
        <v>0</v>
      </c>
      <c r="Q24" s="34">
        <f t="shared" si="3"/>
        <v>0</v>
      </c>
      <c r="R24" s="34">
        <f t="shared" si="3"/>
        <v>0</v>
      </c>
      <c r="S24" s="34">
        <f t="shared" si="3"/>
        <v>0</v>
      </c>
      <c r="T24" s="34">
        <f t="shared" si="3"/>
        <v>0</v>
      </c>
      <c r="U24" s="34">
        <f t="shared" si="3"/>
        <v>0</v>
      </c>
      <c r="V24" s="34">
        <f t="shared" si="3"/>
        <v>0</v>
      </c>
    </row>
    <row r="25" spans="2:22" s="14" customFormat="1" ht="13.5" customHeight="1">
      <c r="B25" s="22" t="s">
        <v>35</v>
      </c>
      <c r="C25" s="15">
        <v>15</v>
      </c>
      <c r="D25" s="15">
        <v>14</v>
      </c>
      <c r="E25" s="15">
        <v>4</v>
      </c>
      <c r="F25" s="34">
        <v>0</v>
      </c>
      <c r="G25" s="32">
        <v>4</v>
      </c>
      <c r="H25" s="34">
        <v>0</v>
      </c>
      <c r="I25" s="34">
        <v>10</v>
      </c>
      <c r="J25" s="32">
        <v>6</v>
      </c>
      <c r="K25" s="32">
        <v>4</v>
      </c>
      <c r="L25" s="32">
        <v>1</v>
      </c>
      <c r="M25" s="34">
        <v>0</v>
      </c>
      <c r="N25" s="34">
        <v>1</v>
      </c>
      <c r="O25" s="34">
        <v>0</v>
      </c>
      <c r="P25" s="32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</row>
    <row r="26" spans="2:22" s="14" customFormat="1" ht="13.5" customHeight="1">
      <c r="B26" s="22"/>
      <c r="C26" s="15"/>
      <c r="D26" s="15"/>
      <c r="E26" s="15"/>
      <c r="F26" s="34"/>
      <c r="G26" s="34"/>
      <c r="H26" s="34"/>
      <c r="I26" s="34"/>
      <c r="J26" s="32"/>
      <c r="K26" s="34"/>
      <c r="L26" s="32"/>
      <c r="M26" s="34"/>
      <c r="N26" s="34"/>
      <c r="O26" s="34"/>
      <c r="P26" s="32"/>
      <c r="Q26" s="34"/>
      <c r="R26" s="34"/>
      <c r="S26" s="34"/>
      <c r="T26" s="34"/>
      <c r="U26" s="34"/>
      <c r="V26" s="34"/>
    </row>
    <row r="27" spans="1:22" s="14" customFormat="1" ht="13.5" customHeight="1">
      <c r="A27" s="7" t="s">
        <v>36</v>
      </c>
      <c r="B27" s="23"/>
      <c r="C27" s="15">
        <f>SUM(C28:C31)</f>
        <v>44</v>
      </c>
      <c r="D27" s="15">
        <f aca="true" t="shared" si="4" ref="D27:V27">SUM(D28:D31)</f>
        <v>43</v>
      </c>
      <c r="E27" s="15">
        <f t="shared" si="4"/>
        <v>31</v>
      </c>
      <c r="F27" s="32">
        <f t="shared" si="4"/>
        <v>3</v>
      </c>
      <c r="G27" s="32">
        <f t="shared" si="4"/>
        <v>28</v>
      </c>
      <c r="H27" s="32">
        <f t="shared" si="4"/>
        <v>0</v>
      </c>
      <c r="I27" s="32">
        <f t="shared" si="4"/>
        <v>12</v>
      </c>
      <c r="J27" s="32">
        <f t="shared" si="4"/>
        <v>10</v>
      </c>
      <c r="K27" s="32">
        <f t="shared" si="4"/>
        <v>2</v>
      </c>
      <c r="L27" s="32">
        <f t="shared" si="4"/>
        <v>0</v>
      </c>
      <c r="M27" s="32">
        <f t="shared" si="4"/>
        <v>0</v>
      </c>
      <c r="N27" s="32">
        <f>SUM(N28:N31)</f>
        <v>0</v>
      </c>
      <c r="O27" s="32">
        <f>SUM(O28:O31)</f>
        <v>0</v>
      </c>
      <c r="P27" s="32">
        <f t="shared" si="4"/>
        <v>1</v>
      </c>
      <c r="Q27" s="32">
        <f t="shared" si="4"/>
        <v>0</v>
      </c>
      <c r="R27" s="32">
        <f t="shared" si="4"/>
        <v>0</v>
      </c>
      <c r="S27" s="32">
        <f t="shared" si="4"/>
        <v>1</v>
      </c>
      <c r="T27" s="32">
        <f t="shared" si="4"/>
        <v>0</v>
      </c>
      <c r="U27" s="32">
        <f t="shared" si="4"/>
        <v>0</v>
      </c>
      <c r="V27" s="32">
        <f t="shared" si="4"/>
        <v>0</v>
      </c>
    </row>
    <row r="28" spans="2:22" s="14" customFormat="1" ht="13.5" customHeight="1">
      <c r="B28" s="22" t="s">
        <v>11</v>
      </c>
      <c r="C28" s="15" t="s">
        <v>55</v>
      </c>
      <c r="D28" s="15">
        <v>0</v>
      </c>
      <c r="E28" s="15">
        <v>0</v>
      </c>
      <c r="F28" s="34">
        <v>0</v>
      </c>
      <c r="G28" s="34" t="s">
        <v>55</v>
      </c>
      <c r="H28" s="34">
        <v>0</v>
      </c>
      <c r="I28" s="34">
        <v>0</v>
      </c>
      <c r="J28" s="34" t="s">
        <v>55</v>
      </c>
      <c r="K28" s="34" t="s">
        <v>55</v>
      </c>
      <c r="L28" s="32">
        <v>0</v>
      </c>
      <c r="M28" s="34">
        <v>0</v>
      </c>
      <c r="N28" s="34">
        <v>0</v>
      </c>
      <c r="O28" s="34">
        <v>0</v>
      </c>
      <c r="P28" s="32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</row>
    <row r="29" spans="2:22" s="14" customFormat="1" ht="13.5" customHeight="1">
      <c r="B29" s="22" t="s">
        <v>12</v>
      </c>
      <c r="C29" s="15">
        <v>15</v>
      </c>
      <c r="D29" s="15">
        <v>15</v>
      </c>
      <c r="E29" s="15">
        <v>15</v>
      </c>
      <c r="F29" s="34">
        <v>1</v>
      </c>
      <c r="G29" s="34">
        <v>14</v>
      </c>
      <c r="H29" s="34">
        <v>0</v>
      </c>
      <c r="I29" s="34">
        <v>0</v>
      </c>
      <c r="J29" s="34" t="s">
        <v>55</v>
      </c>
      <c r="K29" s="34" t="s">
        <v>55</v>
      </c>
      <c r="L29" s="32">
        <v>0</v>
      </c>
      <c r="M29" s="34">
        <v>0</v>
      </c>
      <c r="N29" s="34">
        <v>0</v>
      </c>
      <c r="O29" s="34">
        <v>0</v>
      </c>
      <c r="P29" s="32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</row>
    <row r="30" spans="1:22" s="14" customFormat="1" ht="13.5" customHeight="1">
      <c r="A30" s="7"/>
      <c r="B30" s="24" t="s">
        <v>13</v>
      </c>
      <c r="C30" s="15">
        <v>5</v>
      </c>
      <c r="D30" s="15">
        <v>5</v>
      </c>
      <c r="E30" s="15">
        <v>0</v>
      </c>
      <c r="F30" s="32">
        <v>0</v>
      </c>
      <c r="G30" s="32" t="s">
        <v>55</v>
      </c>
      <c r="H30" s="32">
        <v>0</v>
      </c>
      <c r="I30" s="32">
        <v>5</v>
      </c>
      <c r="J30" s="32">
        <v>3</v>
      </c>
      <c r="K30" s="32">
        <v>2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14" customFormat="1" ht="13.5" customHeight="1">
      <c r="A31" s="7"/>
      <c r="B31" s="26" t="s">
        <v>53</v>
      </c>
      <c r="C31" s="15">
        <v>24</v>
      </c>
      <c r="D31" s="15">
        <v>23</v>
      </c>
      <c r="E31" s="15">
        <v>16</v>
      </c>
      <c r="F31" s="32">
        <v>2</v>
      </c>
      <c r="G31" s="32">
        <v>14</v>
      </c>
      <c r="H31" s="32">
        <v>0</v>
      </c>
      <c r="I31" s="32">
        <v>7</v>
      </c>
      <c r="J31" s="32">
        <v>7</v>
      </c>
      <c r="K31" s="32" t="s">
        <v>55</v>
      </c>
      <c r="L31" s="32">
        <v>0</v>
      </c>
      <c r="M31" s="32">
        <v>0</v>
      </c>
      <c r="N31" s="32">
        <v>0</v>
      </c>
      <c r="O31" s="32">
        <v>0</v>
      </c>
      <c r="P31" s="32">
        <v>1</v>
      </c>
      <c r="Q31" s="32">
        <v>0</v>
      </c>
      <c r="R31" s="32">
        <v>0</v>
      </c>
      <c r="S31" s="32">
        <v>1</v>
      </c>
      <c r="T31" s="32">
        <v>0</v>
      </c>
      <c r="U31" s="32">
        <v>0</v>
      </c>
      <c r="V31" s="32">
        <v>0</v>
      </c>
    </row>
    <row r="32" spans="1:22" s="14" customFormat="1" ht="13.5" customHeight="1">
      <c r="A32" s="7"/>
      <c r="B32" s="19"/>
      <c r="C32" s="15"/>
      <c r="D32" s="15"/>
      <c r="E32" s="15"/>
      <c r="F32" s="32"/>
      <c r="G32" s="32"/>
      <c r="H32" s="32"/>
      <c r="I32" s="32"/>
      <c r="J32" s="32"/>
      <c r="K32" s="32"/>
      <c r="L32" s="32"/>
      <c r="M32" s="34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14" customFormat="1" ht="13.5" customHeight="1">
      <c r="A33" s="18" t="s">
        <v>14</v>
      </c>
      <c r="B33" s="22"/>
      <c r="C33" s="15">
        <f>SUM(C34)</f>
        <v>30</v>
      </c>
      <c r="D33" s="15">
        <f aca="true" t="shared" si="5" ref="D33:V33">SUM(D34)</f>
        <v>28</v>
      </c>
      <c r="E33" s="15">
        <f t="shared" si="5"/>
        <v>3</v>
      </c>
      <c r="F33" s="34">
        <f t="shared" si="5"/>
        <v>1</v>
      </c>
      <c r="G33" s="34">
        <f t="shared" si="5"/>
        <v>2</v>
      </c>
      <c r="H33" s="34">
        <f t="shared" si="5"/>
        <v>0</v>
      </c>
      <c r="I33" s="34">
        <f t="shared" si="5"/>
        <v>25</v>
      </c>
      <c r="J33" s="32">
        <f t="shared" si="5"/>
        <v>20</v>
      </c>
      <c r="K33" s="32">
        <f t="shared" si="5"/>
        <v>5</v>
      </c>
      <c r="L33" s="32">
        <f t="shared" si="5"/>
        <v>1</v>
      </c>
      <c r="M33" s="32">
        <f t="shared" si="5"/>
        <v>1</v>
      </c>
      <c r="N33" s="34">
        <f t="shared" si="5"/>
        <v>0</v>
      </c>
      <c r="O33" s="34">
        <f t="shared" si="5"/>
        <v>0</v>
      </c>
      <c r="P33" s="32">
        <f t="shared" si="5"/>
        <v>1</v>
      </c>
      <c r="Q33" s="34">
        <f t="shared" si="5"/>
        <v>0</v>
      </c>
      <c r="R33" s="34">
        <f t="shared" si="5"/>
        <v>0</v>
      </c>
      <c r="S33" s="34">
        <f t="shared" si="5"/>
        <v>1</v>
      </c>
      <c r="T33" s="34">
        <f t="shared" si="5"/>
        <v>0</v>
      </c>
      <c r="U33" s="34">
        <f t="shared" si="5"/>
        <v>0</v>
      </c>
      <c r="V33" s="34">
        <f t="shared" si="5"/>
        <v>0</v>
      </c>
    </row>
    <row r="34" spans="2:22" s="14" customFormat="1" ht="13.5" customHeight="1">
      <c r="B34" s="22" t="s">
        <v>15</v>
      </c>
      <c r="C34" s="15">
        <v>30</v>
      </c>
      <c r="D34" s="15">
        <v>28</v>
      </c>
      <c r="E34" s="15">
        <v>3</v>
      </c>
      <c r="F34" s="34">
        <v>1</v>
      </c>
      <c r="G34" s="34">
        <v>2</v>
      </c>
      <c r="H34" s="34">
        <v>0</v>
      </c>
      <c r="I34" s="34">
        <v>25</v>
      </c>
      <c r="J34" s="32">
        <v>20</v>
      </c>
      <c r="K34" s="32">
        <v>5</v>
      </c>
      <c r="L34" s="32">
        <v>1</v>
      </c>
      <c r="M34" s="32">
        <v>1</v>
      </c>
      <c r="N34" s="34">
        <v>0</v>
      </c>
      <c r="O34" s="34">
        <v>0</v>
      </c>
      <c r="P34" s="32">
        <v>1</v>
      </c>
      <c r="Q34" s="34">
        <v>0</v>
      </c>
      <c r="R34" s="34">
        <v>0</v>
      </c>
      <c r="S34" s="34">
        <v>1</v>
      </c>
      <c r="T34" s="34">
        <v>0</v>
      </c>
      <c r="U34" s="34">
        <v>0</v>
      </c>
      <c r="V34" s="34">
        <v>0</v>
      </c>
    </row>
    <row r="35" spans="2:22" s="14" customFormat="1" ht="13.5" customHeight="1">
      <c r="B35" s="22"/>
      <c r="C35" s="15"/>
      <c r="D35" s="15"/>
      <c r="E35" s="15"/>
      <c r="F35" s="34"/>
      <c r="G35" s="32"/>
      <c r="H35" s="34"/>
      <c r="I35" s="34"/>
      <c r="J35" s="32"/>
      <c r="K35" s="32"/>
      <c r="L35" s="32"/>
      <c r="M35" s="34"/>
      <c r="N35" s="32"/>
      <c r="O35" s="32"/>
      <c r="P35" s="32"/>
      <c r="Q35" s="34"/>
      <c r="R35" s="34"/>
      <c r="S35" s="34"/>
      <c r="T35" s="34"/>
      <c r="U35" s="34"/>
      <c r="V35" s="34"/>
    </row>
    <row r="36" spans="1:22" s="14" customFormat="1" ht="13.5" customHeight="1">
      <c r="A36" s="18" t="s">
        <v>16</v>
      </c>
      <c r="B36" s="22"/>
      <c r="C36" s="15">
        <f>SUM(C37:C42)</f>
        <v>84</v>
      </c>
      <c r="D36" s="15">
        <f aca="true" t="shared" si="6" ref="D36:V36">SUM(D37:D42)</f>
        <v>80</v>
      </c>
      <c r="E36" s="15">
        <f t="shared" si="6"/>
        <v>40</v>
      </c>
      <c r="F36" s="32">
        <f t="shared" si="6"/>
        <v>0</v>
      </c>
      <c r="G36" s="32">
        <f t="shared" si="6"/>
        <v>40</v>
      </c>
      <c r="H36" s="32">
        <f t="shared" si="6"/>
        <v>0</v>
      </c>
      <c r="I36" s="32">
        <f t="shared" si="6"/>
        <v>40</v>
      </c>
      <c r="J36" s="32">
        <f t="shared" si="6"/>
        <v>19</v>
      </c>
      <c r="K36" s="32">
        <f t="shared" si="6"/>
        <v>21</v>
      </c>
      <c r="L36" s="32">
        <f t="shared" si="6"/>
        <v>2</v>
      </c>
      <c r="M36" s="32">
        <f t="shared" si="6"/>
        <v>0</v>
      </c>
      <c r="N36" s="32">
        <f t="shared" si="6"/>
        <v>2</v>
      </c>
      <c r="O36" s="32">
        <f t="shared" si="6"/>
        <v>0</v>
      </c>
      <c r="P36" s="32">
        <f t="shared" si="6"/>
        <v>2</v>
      </c>
      <c r="Q36" s="32">
        <f t="shared" si="6"/>
        <v>0</v>
      </c>
      <c r="R36" s="32">
        <f t="shared" si="6"/>
        <v>2</v>
      </c>
      <c r="S36" s="32">
        <f t="shared" si="6"/>
        <v>0</v>
      </c>
      <c r="T36" s="32">
        <f t="shared" si="6"/>
        <v>0</v>
      </c>
      <c r="U36" s="32">
        <f t="shared" si="6"/>
        <v>0</v>
      </c>
      <c r="V36" s="32">
        <f t="shared" si="6"/>
        <v>0</v>
      </c>
    </row>
    <row r="37" spans="1:22" s="14" customFormat="1" ht="13.5" customHeight="1">
      <c r="A37" s="7"/>
      <c r="B37" s="24" t="s">
        <v>17</v>
      </c>
      <c r="C37" s="15">
        <v>2</v>
      </c>
      <c r="D37" s="15">
        <v>2</v>
      </c>
      <c r="E37" s="15">
        <v>0</v>
      </c>
      <c r="F37" s="32">
        <v>0</v>
      </c>
      <c r="G37" s="32" t="s">
        <v>55</v>
      </c>
      <c r="H37" s="32">
        <v>0</v>
      </c>
      <c r="I37" s="32">
        <v>2</v>
      </c>
      <c r="J37" s="32" t="s">
        <v>55</v>
      </c>
      <c r="K37" s="32">
        <v>2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</row>
    <row r="38" spans="1:22" s="14" customFormat="1" ht="13.5" customHeight="1">
      <c r="A38" s="7"/>
      <c r="B38" s="24" t="s">
        <v>18</v>
      </c>
      <c r="C38" s="15">
        <v>3</v>
      </c>
      <c r="D38" s="15">
        <v>3</v>
      </c>
      <c r="E38" s="15">
        <v>0</v>
      </c>
      <c r="F38" s="32">
        <v>0</v>
      </c>
      <c r="G38" s="32" t="s">
        <v>55</v>
      </c>
      <c r="H38" s="32">
        <v>0</v>
      </c>
      <c r="I38" s="32">
        <v>3</v>
      </c>
      <c r="J38" s="32">
        <v>1</v>
      </c>
      <c r="K38" s="32">
        <v>2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</row>
    <row r="39" spans="2:22" s="14" customFormat="1" ht="13.5" customHeight="1">
      <c r="B39" s="22" t="s">
        <v>19</v>
      </c>
      <c r="C39" s="15">
        <v>2</v>
      </c>
      <c r="D39" s="15">
        <v>2</v>
      </c>
      <c r="E39" s="15">
        <v>0</v>
      </c>
      <c r="F39" s="34">
        <v>0</v>
      </c>
      <c r="G39" s="34" t="s">
        <v>55</v>
      </c>
      <c r="H39" s="34">
        <v>0</v>
      </c>
      <c r="I39" s="34">
        <v>2</v>
      </c>
      <c r="J39" s="32">
        <v>2</v>
      </c>
      <c r="K39" s="32">
        <v>0</v>
      </c>
      <c r="L39" s="32">
        <v>0</v>
      </c>
      <c r="M39" s="34">
        <v>0</v>
      </c>
      <c r="N39" s="34">
        <v>0</v>
      </c>
      <c r="O39" s="34">
        <v>0</v>
      </c>
      <c r="P39" s="32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</row>
    <row r="40" spans="2:22" s="14" customFormat="1" ht="13.5" customHeight="1">
      <c r="B40" s="22" t="s">
        <v>20</v>
      </c>
      <c r="C40" s="15">
        <v>12</v>
      </c>
      <c r="D40" s="15">
        <v>11</v>
      </c>
      <c r="E40" s="15">
        <v>0</v>
      </c>
      <c r="F40" s="32">
        <v>0</v>
      </c>
      <c r="G40" s="32" t="s">
        <v>55</v>
      </c>
      <c r="H40" s="34">
        <v>0</v>
      </c>
      <c r="I40" s="34">
        <v>11</v>
      </c>
      <c r="J40" s="32">
        <v>1</v>
      </c>
      <c r="K40" s="32">
        <v>10</v>
      </c>
      <c r="L40" s="32">
        <v>1</v>
      </c>
      <c r="M40" s="34">
        <v>0</v>
      </c>
      <c r="N40" s="34">
        <v>1</v>
      </c>
      <c r="O40" s="34">
        <v>0</v>
      </c>
      <c r="P40" s="32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</row>
    <row r="41" spans="2:22" s="14" customFormat="1" ht="13.5" customHeight="1">
      <c r="B41" s="22" t="s">
        <v>21</v>
      </c>
      <c r="C41" s="15">
        <v>1</v>
      </c>
      <c r="D41" s="15">
        <v>1</v>
      </c>
      <c r="E41" s="15">
        <v>0</v>
      </c>
      <c r="F41" s="34">
        <v>0</v>
      </c>
      <c r="G41" s="34" t="s">
        <v>55</v>
      </c>
      <c r="H41" s="34">
        <v>0</v>
      </c>
      <c r="I41" s="34">
        <v>1</v>
      </c>
      <c r="J41" s="34">
        <v>1</v>
      </c>
      <c r="K41" s="34">
        <v>0</v>
      </c>
      <c r="L41" s="32">
        <v>0</v>
      </c>
      <c r="M41" s="34">
        <v>0</v>
      </c>
      <c r="N41" s="34">
        <v>0</v>
      </c>
      <c r="O41" s="34">
        <v>0</v>
      </c>
      <c r="P41" s="32" t="s">
        <v>55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</row>
    <row r="42" spans="2:22" s="14" customFormat="1" ht="13.5" customHeight="1">
      <c r="B42" s="22" t="s">
        <v>37</v>
      </c>
      <c r="C42" s="15">
        <v>64</v>
      </c>
      <c r="D42" s="15">
        <v>61</v>
      </c>
      <c r="E42" s="15">
        <v>40</v>
      </c>
      <c r="F42" s="34">
        <v>0</v>
      </c>
      <c r="G42" s="32">
        <v>40</v>
      </c>
      <c r="H42" s="34">
        <v>0</v>
      </c>
      <c r="I42" s="34">
        <v>21</v>
      </c>
      <c r="J42" s="32">
        <v>14</v>
      </c>
      <c r="K42" s="32">
        <v>7</v>
      </c>
      <c r="L42" s="32">
        <v>1</v>
      </c>
      <c r="M42" s="34">
        <v>0</v>
      </c>
      <c r="N42" s="34">
        <v>1</v>
      </c>
      <c r="O42" s="34">
        <v>0</v>
      </c>
      <c r="P42" s="32">
        <v>2</v>
      </c>
      <c r="Q42" s="34">
        <v>0</v>
      </c>
      <c r="R42" s="34">
        <v>2</v>
      </c>
      <c r="S42" s="34">
        <v>0</v>
      </c>
      <c r="T42" s="34">
        <v>0</v>
      </c>
      <c r="U42" s="34">
        <v>0</v>
      </c>
      <c r="V42" s="34">
        <v>0</v>
      </c>
    </row>
    <row r="43" spans="2:22" s="14" customFormat="1" ht="13.5" customHeight="1">
      <c r="B43" s="22"/>
      <c r="C43" s="15"/>
      <c r="D43" s="15"/>
      <c r="E43" s="15"/>
      <c r="F43" s="34"/>
      <c r="G43" s="34"/>
      <c r="H43" s="34"/>
      <c r="I43" s="34"/>
      <c r="J43" s="34"/>
      <c r="K43" s="32"/>
      <c r="L43" s="32"/>
      <c r="M43" s="34"/>
      <c r="N43" s="34"/>
      <c r="O43" s="34"/>
      <c r="P43" s="32"/>
      <c r="Q43" s="34"/>
      <c r="R43" s="34"/>
      <c r="S43" s="34"/>
      <c r="T43" s="34"/>
      <c r="U43" s="34"/>
      <c r="V43" s="34"/>
    </row>
    <row r="44" spans="1:22" s="14" customFormat="1" ht="13.5" customHeight="1">
      <c r="A44" s="7" t="s">
        <v>22</v>
      </c>
      <c r="B44" s="23"/>
      <c r="C44" s="15">
        <f>SUM(C45:C46)</f>
        <v>2</v>
      </c>
      <c r="D44" s="15">
        <f aca="true" t="shared" si="7" ref="D44:V44">SUM(D45:D46)</f>
        <v>2</v>
      </c>
      <c r="E44" s="15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2</v>
      </c>
      <c r="J44" s="32">
        <f t="shared" si="7"/>
        <v>0</v>
      </c>
      <c r="K44" s="32">
        <f t="shared" si="7"/>
        <v>2</v>
      </c>
      <c r="L44" s="32">
        <f t="shared" si="7"/>
        <v>0</v>
      </c>
      <c r="M44" s="32">
        <f t="shared" si="7"/>
        <v>0</v>
      </c>
      <c r="N44" s="32">
        <f t="shared" si="7"/>
        <v>0</v>
      </c>
      <c r="O44" s="32">
        <f t="shared" si="7"/>
        <v>0</v>
      </c>
      <c r="P44" s="32">
        <f t="shared" si="7"/>
        <v>0</v>
      </c>
      <c r="Q44" s="32">
        <f t="shared" si="7"/>
        <v>0</v>
      </c>
      <c r="R44" s="32">
        <f t="shared" si="7"/>
        <v>0</v>
      </c>
      <c r="S44" s="32">
        <f t="shared" si="7"/>
        <v>0</v>
      </c>
      <c r="T44" s="32">
        <f t="shared" si="7"/>
        <v>0</v>
      </c>
      <c r="U44" s="32">
        <f t="shared" si="7"/>
        <v>0</v>
      </c>
      <c r="V44" s="32">
        <f t="shared" si="7"/>
        <v>0</v>
      </c>
    </row>
    <row r="45" spans="1:22" s="14" customFormat="1" ht="12" customHeight="1">
      <c r="A45" s="7"/>
      <c r="B45" s="24" t="s">
        <v>23</v>
      </c>
      <c r="C45" s="16">
        <v>1</v>
      </c>
      <c r="D45" s="16">
        <v>1</v>
      </c>
      <c r="E45" s="16">
        <v>0</v>
      </c>
      <c r="F45" s="34">
        <v>0</v>
      </c>
      <c r="G45" s="34">
        <v>0</v>
      </c>
      <c r="H45" s="34">
        <v>0</v>
      </c>
      <c r="I45" s="34">
        <v>1</v>
      </c>
      <c r="J45" s="34" t="s">
        <v>55</v>
      </c>
      <c r="K45" s="34">
        <v>1</v>
      </c>
      <c r="L45" s="34" t="s">
        <v>55</v>
      </c>
      <c r="M45" s="34" t="s">
        <v>55</v>
      </c>
      <c r="N45" s="34" t="s">
        <v>55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</row>
    <row r="46" spans="2:22" s="14" customFormat="1" ht="12" customHeight="1">
      <c r="B46" s="22" t="s">
        <v>24</v>
      </c>
      <c r="C46" s="16">
        <v>1</v>
      </c>
      <c r="D46" s="16">
        <v>1</v>
      </c>
      <c r="E46" s="16">
        <v>0</v>
      </c>
      <c r="F46" s="34">
        <v>0</v>
      </c>
      <c r="G46" s="34">
        <v>0</v>
      </c>
      <c r="H46" s="34">
        <v>0</v>
      </c>
      <c r="I46" s="34">
        <v>1</v>
      </c>
      <c r="J46" s="34" t="s">
        <v>55</v>
      </c>
      <c r="K46" s="34">
        <v>1</v>
      </c>
      <c r="L46" s="32" t="s">
        <v>55</v>
      </c>
      <c r="M46" s="34" t="s">
        <v>55</v>
      </c>
      <c r="N46" s="34" t="s">
        <v>55</v>
      </c>
      <c r="O46" s="34">
        <v>0</v>
      </c>
      <c r="P46" s="32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</row>
    <row r="47" spans="2:22" s="14" customFormat="1" ht="12" customHeight="1">
      <c r="B47" s="22"/>
      <c r="C47" s="16"/>
      <c r="D47" s="16"/>
      <c r="E47" s="16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2"/>
      <c r="Q47" s="34"/>
      <c r="R47" s="34"/>
      <c r="S47" s="34"/>
      <c r="T47" s="34"/>
      <c r="U47" s="34"/>
      <c r="V47" s="34"/>
    </row>
    <row r="48" spans="1:22" s="14" customFormat="1" ht="12" customHeight="1">
      <c r="A48" s="20" t="s">
        <v>46</v>
      </c>
      <c r="B48" s="22"/>
      <c r="C48" s="16">
        <f>C10+C15+C16+C17+C18+C22+C33</f>
        <v>1481</v>
      </c>
      <c r="D48" s="16">
        <f aca="true" t="shared" si="8" ref="D48:V48">D10+D15+D16+D17+D18+D22+D33</f>
        <v>1434</v>
      </c>
      <c r="E48" s="16">
        <f t="shared" si="8"/>
        <v>1028</v>
      </c>
      <c r="F48" s="16">
        <f t="shared" si="8"/>
        <v>16</v>
      </c>
      <c r="G48" s="16">
        <f t="shared" si="8"/>
        <v>557</v>
      </c>
      <c r="H48" s="16">
        <f t="shared" si="8"/>
        <v>455</v>
      </c>
      <c r="I48" s="16">
        <f t="shared" si="8"/>
        <v>406</v>
      </c>
      <c r="J48" s="16">
        <f t="shared" si="8"/>
        <v>299</v>
      </c>
      <c r="K48" s="16">
        <f t="shared" si="8"/>
        <v>107</v>
      </c>
      <c r="L48" s="16">
        <f t="shared" si="8"/>
        <v>15</v>
      </c>
      <c r="M48" s="16">
        <f t="shared" si="8"/>
        <v>2</v>
      </c>
      <c r="N48" s="16">
        <f t="shared" si="8"/>
        <v>13</v>
      </c>
      <c r="O48" s="16">
        <f t="shared" si="8"/>
        <v>3</v>
      </c>
      <c r="P48" s="16">
        <f t="shared" si="8"/>
        <v>28</v>
      </c>
      <c r="Q48" s="16">
        <f t="shared" si="8"/>
        <v>18</v>
      </c>
      <c r="R48" s="16">
        <f t="shared" si="8"/>
        <v>1</v>
      </c>
      <c r="S48" s="16">
        <f t="shared" si="8"/>
        <v>9</v>
      </c>
      <c r="T48" s="16">
        <f t="shared" si="8"/>
        <v>0</v>
      </c>
      <c r="U48" s="16">
        <f t="shared" si="8"/>
        <v>1</v>
      </c>
      <c r="V48" s="16">
        <f t="shared" si="8"/>
        <v>0</v>
      </c>
    </row>
    <row r="49" spans="1:22" s="14" customFormat="1" ht="12" customHeight="1">
      <c r="A49" s="7" t="s">
        <v>38</v>
      </c>
      <c r="B49" s="23"/>
      <c r="C49" s="16">
        <f>C13+C19+C21</f>
        <v>271</v>
      </c>
      <c r="D49" s="16">
        <f aca="true" t="shared" si="9" ref="D49:V49">D13+D19+D21</f>
        <v>264</v>
      </c>
      <c r="E49" s="16">
        <f t="shared" si="9"/>
        <v>189</v>
      </c>
      <c r="F49" s="16">
        <f t="shared" si="9"/>
        <v>6</v>
      </c>
      <c r="G49" s="16">
        <f t="shared" si="9"/>
        <v>183</v>
      </c>
      <c r="H49" s="16">
        <f t="shared" si="9"/>
        <v>0</v>
      </c>
      <c r="I49" s="16">
        <f t="shared" si="9"/>
        <v>75</v>
      </c>
      <c r="J49" s="16">
        <f t="shared" si="9"/>
        <v>61</v>
      </c>
      <c r="K49" s="16">
        <f t="shared" si="9"/>
        <v>14</v>
      </c>
      <c r="L49" s="16">
        <f t="shared" si="9"/>
        <v>6</v>
      </c>
      <c r="M49" s="16">
        <f t="shared" si="9"/>
        <v>0</v>
      </c>
      <c r="N49" s="16">
        <f t="shared" si="9"/>
        <v>6</v>
      </c>
      <c r="O49" s="16">
        <f t="shared" si="9"/>
        <v>0</v>
      </c>
      <c r="P49" s="16">
        <f t="shared" si="9"/>
        <v>1</v>
      </c>
      <c r="Q49" s="16">
        <f t="shared" si="9"/>
        <v>0</v>
      </c>
      <c r="R49" s="16">
        <f t="shared" si="9"/>
        <v>0</v>
      </c>
      <c r="S49" s="16">
        <f t="shared" si="9"/>
        <v>1</v>
      </c>
      <c r="T49" s="16">
        <f t="shared" si="9"/>
        <v>0</v>
      </c>
      <c r="U49" s="16">
        <f t="shared" si="9"/>
        <v>0</v>
      </c>
      <c r="V49" s="16">
        <f t="shared" si="9"/>
        <v>0</v>
      </c>
    </row>
    <row r="50" spans="1:22" s="14" customFormat="1" ht="12" customHeight="1">
      <c r="A50" s="7" t="s">
        <v>39</v>
      </c>
      <c r="B50" s="19"/>
      <c r="C50" s="16">
        <f>C24+C27</f>
        <v>59</v>
      </c>
      <c r="D50" s="16">
        <f aca="true" t="shared" si="10" ref="D50:V50">D24+D27</f>
        <v>57</v>
      </c>
      <c r="E50" s="16">
        <f t="shared" si="10"/>
        <v>35</v>
      </c>
      <c r="F50" s="16">
        <f t="shared" si="10"/>
        <v>3</v>
      </c>
      <c r="G50" s="16">
        <f t="shared" si="10"/>
        <v>32</v>
      </c>
      <c r="H50" s="16">
        <f t="shared" si="10"/>
        <v>0</v>
      </c>
      <c r="I50" s="16">
        <f t="shared" si="10"/>
        <v>22</v>
      </c>
      <c r="J50" s="16">
        <f t="shared" si="10"/>
        <v>16</v>
      </c>
      <c r="K50" s="16">
        <f t="shared" si="10"/>
        <v>6</v>
      </c>
      <c r="L50" s="16">
        <f t="shared" si="10"/>
        <v>1</v>
      </c>
      <c r="M50" s="16">
        <f t="shared" si="10"/>
        <v>0</v>
      </c>
      <c r="N50" s="16">
        <f t="shared" si="10"/>
        <v>1</v>
      </c>
      <c r="O50" s="16">
        <f t="shared" si="10"/>
        <v>0</v>
      </c>
      <c r="P50" s="16">
        <f t="shared" si="10"/>
        <v>1</v>
      </c>
      <c r="Q50" s="16">
        <f t="shared" si="10"/>
        <v>0</v>
      </c>
      <c r="R50" s="16">
        <f t="shared" si="10"/>
        <v>0</v>
      </c>
      <c r="S50" s="16">
        <f t="shared" si="10"/>
        <v>1</v>
      </c>
      <c r="T50" s="16">
        <f t="shared" si="10"/>
        <v>0</v>
      </c>
      <c r="U50" s="16">
        <f t="shared" si="10"/>
        <v>0</v>
      </c>
      <c r="V50" s="16">
        <f>V24+V27</f>
        <v>0</v>
      </c>
    </row>
    <row r="51" spans="1:22" s="14" customFormat="1" ht="12" customHeight="1">
      <c r="A51" s="5" t="s">
        <v>40</v>
      </c>
      <c r="B51" s="25"/>
      <c r="C51" s="17">
        <f>C11+C12+C14+C20+C36+C44</f>
        <v>290</v>
      </c>
      <c r="D51" s="17">
        <f aca="true" t="shared" si="11" ref="D51:V51">D11+D12+D14+D20+D36+D44</f>
        <v>271</v>
      </c>
      <c r="E51" s="17">
        <f t="shared" si="11"/>
        <v>138</v>
      </c>
      <c r="F51" s="17">
        <f t="shared" si="11"/>
        <v>4</v>
      </c>
      <c r="G51" s="17">
        <f t="shared" si="11"/>
        <v>134</v>
      </c>
      <c r="H51" s="17">
        <f t="shared" si="11"/>
        <v>0</v>
      </c>
      <c r="I51" s="17">
        <f t="shared" si="11"/>
        <v>133</v>
      </c>
      <c r="J51" s="17">
        <f t="shared" si="11"/>
        <v>93</v>
      </c>
      <c r="K51" s="17">
        <f t="shared" si="11"/>
        <v>40</v>
      </c>
      <c r="L51" s="17">
        <f t="shared" si="11"/>
        <v>6</v>
      </c>
      <c r="M51" s="17">
        <f t="shared" si="11"/>
        <v>0</v>
      </c>
      <c r="N51" s="17">
        <f t="shared" si="11"/>
        <v>6</v>
      </c>
      <c r="O51" s="17">
        <f t="shared" si="11"/>
        <v>0</v>
      </c>
      <c r="P51" s="17">
        <f t="shared" si="11"/>
        <v>11</v>
      </c>
      <c r="Q51" s="17">
        <f t="shared" si="11"/>
        <v>0</v>
      </c>
      <c r="R51" s="17">
        <f t="shared" si="11"/>
        <v>7</v>
      </c>
      <c r="S51" s="17">
        <f t="shared" si="11"/>
        <v>4</v>
      </c>
      <c r="T51" s="17">
        <f t="shared" si="11"/>
        <v>0</v>
      </c>
      <c r="U51" s="17">
        <f t="shared" si="11"/>
        <v>2</v>
      </c>
      <c r="V51" s="17">
        <f t="shared" si="11"/>
        <v>0</v>
      </c>
    </row>
    <row r="52" spans="17:22" ht="12">
      <c r="Q52" s="41"/>
      <c r="R52" s="41"/>
      <c r="T52" s="41"/>
      <c r="U52" s="41"/>
      <c r="V52" s="42" t="s">
        <v>56</v>
      </c>
    </row>
  </sheetData>
  <sheetProtection/>
  <mergeCells count="15">
    <mergeCell ref="V2:V4"/>
    <mergeCell ref="M3:M4"/>
    <mergeCell ref="N3:N4"/>
    <mergeCell ref="Q3:Q4"/>
    <mergeCell ref="R3:R4"/>
    <mergeCell ref="S3:S4"/>
    <mergeCell ref="T2:T4"/>
    <mergeCell ref="P2:P4"/>
    <mergeCell ref="O2:O4"/>
    <mergeCell ref="C2:C4"/>
    <mergeCell ref="D2:D4"/>
    <mergeCell ref="E3:E4"/>
    <mergeCell ref="I3:I4"/>
    <mergeCell ref="L2:L4"/>
    <mergeCell ref="U2:U4"/>
  </mergeCells>
  <printOptions/>
  <pageMargins left="0.91" right="0.3" top="0.47" bottom="0.32" header="0.26" footer="0.21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2020-01-31T00:12:08Z</cp:lastPrinted>
  <dcterms:created xsi:type="dcterms:W3CDTF">2004-11-11T06:52:27Z</dcterms:created>
  <dcterms:modified xsi:type="dcterms:W3CDTF">2022-03-17T07:48:54Z</dcterms:modified>
  <cp:category/>
  <cp:version/>
  <cp:contentType/>
  <cp:contentStatus/>
</cp:coreProperties>
</file>