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6800" windowHeight="69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<sst xmlns="http://schemas.openxmlformats.org/spreadsheetml/2006/main" count="1096" uniqueCount="618">
  <si>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</si>
  <si>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</si>
  <si>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</si>
  <si>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</si>
  <si>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</si>
  <si>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</si>
  <si>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</si>
  <si>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</si>
  <si>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</si>
  <si>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</si>
  <si>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</si>
  <si>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</si>
  <si>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</si>
  <si>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</si>
  <si>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</si>
  <si>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</si>
  <si>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</si>
  <si>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</si>
  <si>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</si>
  <si>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</si>
  <si>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</si>
  <si>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</si>
  <si>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</si>
  <si>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</si>
  <si>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</si>
  <si>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</si>
  <si>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</si>
  <si>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</si>
  <si>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</si>
  <si>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</si>
  <si>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</si>
  <si>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</si>
  <si>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</si>
  <si>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</si>
  <si>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</si>
  <si>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</si>
  <si>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</si>
  <si>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</si>
  <si>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</si>
  <si>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</si>
  <si>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</si>
  <si>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</si>
  <si>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</si>
  <si>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</si>
  <si>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</si>
  <si>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</si>
  <si>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</si>
  <si>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</si>
  <si>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</si>
  <si>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</si>
  <si>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</si>
  <si>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</si>
  <si>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</si>
  <si>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</si>
  <si>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</si>
  <si>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</si>
  <si>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</si>
  <si>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</si>
  <si>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</si>
  <si>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</si>
  <si>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</si>
  <si>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</si>
  <si>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</si>
  <si>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</si>
  <si>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</si>
  <si>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</si>
  <si>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</si>
  <si>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</si>
  <si>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</si>
  <si>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</si>
  <si>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</si>
  <si>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</si>
  <si>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</si>
  <si>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</si>
  <si>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</si>
  <si>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</si>
  <si>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</si>
  <si>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</si>
  <si>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</si>
  <si>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</si>
  <si>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</si>
  <si>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</si>
  <si>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</si>
  <si>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</si>
  <si>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</si>
  <si>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</si>
  <si>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</si>
  <si>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</si>
  <si>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</si>
  <si>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</si>
  <si>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</si>
  <si>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</si>
  <si>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</si>
  <si>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</si>
  <si>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</si>
  <si>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</si>
  <si>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</si>
  <si>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</si>
  <si>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</si>
  <si>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</si>
  <si>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</si>
  <si>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</si>
  <si>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</si>
  <si>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</si>
  <si>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</si>
  <si>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</si>
  <si>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</si>
  <si>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</si>
  <si>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</si>
  <si>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</si>
  <si>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</si>
  <si>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</si>
  <si>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</si>
  <si>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</si>
  <si>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</si>
  <si>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</si>
  <si>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</si>
  <si>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</si>
  <si>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</si>
  <si>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</si>
  <si>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</si>
  <si>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</si>
  <si>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</si>
  <si>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</si>
  <si>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</si>
  <si>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</si>
  <si>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</si>
  <si>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</si>
  <si>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</si>
  <si>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</si>
  <si>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</si>
  <si>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</si>
  <si>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</si>
  <si>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</si>
  <si>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</si>
  <si>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</si>
  <si>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</si>
  <si>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</si>
  <si>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</si>
  <si>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</si>
  <si>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</si>
  <si>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</si>
  <si>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</si>
  <si>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</si>
  <si>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</si>
  <si>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</si>
  <si>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</si>
  <si>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</si>
  <si>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</si>
  <si>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</si>
  <si>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</si>
  <si>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</si>
  <si>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</si>
  <si>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</si>
  <si>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</si>
  <si>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</si>
  <si>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</si>
  <si>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</si>
  <si>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</si>
  <si>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</si>
  <si>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</si>
  <si>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</si>
  <si>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</si>
  <si>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</si>
  <si>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</si>
  <si>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</si>
  <si>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</si>
  <si>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</si>
  <si>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</si>
  <si>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</si>
  <si>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</si>
  <si>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</si>
  <si>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</si>
  <si>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</si>
  <si>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</si>
  <si>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</si>
  <si>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</si>
  <si>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</si>
  <si>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</si>
  <si>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</si>
  <si>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</si>
  <si>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</si>
  <si>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</si>
  <si>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</si>
  <si>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</si>
  <si>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</si>
  <si>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</si>
  <si>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</si>
  <si>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</si>
  <si>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</si>
  <si>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</si>
  <si>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</si>
  <si>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</si>
  <si>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</si>
  <si>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</si>
  <si>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</si>
  <si>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</si>
  <si>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</si>
  <si>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</si>
  <si>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</si>
  <si>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</si>
  <si>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</si>
  <si>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</si>
  <si>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</si>
  <si>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</si>
  <si>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</si>
  <si>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</si>
  <si>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</si>
  <si>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</si>
  <si>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</si>
  <si>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</si>
  <si>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</si>
  <si>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</si>
  <si>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</si>
  <si>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</si>
  <si>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山梨県甲州市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</si>
  <si>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</si>
  <si>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</si>
  <si>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</si>
  <si>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</si>
  <si>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</si>
  <si>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</si>
  <si>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</si>
  <si>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</si>
  <si>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</si>
  <si>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</si>
  <si>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</si>
  <si>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</si>
  <si>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</si>
  <si>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</si>
  <si>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</si>
  <si>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</si>
  <si>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</si>
  <si>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</si>
  <si>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</si>
  <si>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</si>
  <si>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</si>
  <si>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</si>
  <si>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</si>
  <si>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</si>
  <si>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</si>
  <si>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</si>
  <si>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</si>
  <si>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</si>
  <si>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</si>
  <si>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</si>
  <si>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</si>
  <si>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</si>
  <si>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</si>
  <si>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</si>
  <si>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</si>
  <si>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</si>
  <si>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</si>
  <si>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</si>
  <si>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</si>
  <si>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</si>
  <si>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</si>
  <si>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</si>
  <si>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</si>
  <si>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</si>
  <si>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</si>
  <si>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</si>
  <si>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</si>
  <si>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</si>
  <si>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</si>
  <si>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</si>
  <si>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</si>
  <si>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</si>
  <si>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</si>
  <si>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</si>
  <si>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</si>
  <si>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</si>
  <si>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</si>
  <si>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</si>
  <si>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</si>
  <si>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</si>
  <si>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</si>
  <si>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</si>
  <si>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</si>
  <si>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</si>
  <si>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</si>
  <si>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</si>
  <si>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</si>
  <si>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</si>
  <si>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</si>
  <si>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</si>
  <si>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</si>
  <si>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</si>
  <si>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</si>
  <si>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</si>
  <si>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</si>
  <si>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</si>
  <si>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</si>
  <si>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</si>
  <si>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</si>
  <si>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</si>
  <si>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</si>
  <si>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</si>
  <si>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</si>
  <si>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</si>
  <si>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</si>
  <si>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</si>
  <si>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</si>
  <si>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</si>
  <si>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</si>
  <si>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</si>
  <si>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</si>
  <si>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</si>
  <si>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</si>
  <si>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</si>
  <si>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</si>
  <si>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</si>
  <si>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</si>
  <si>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</si>
  <si>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</si>
  <si>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</si>
  <si>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</si>
  <si>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</si>
  <si>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</si>
  <si>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</si>
  <si>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</si>
  <si>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</si>
  <si>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</si>
  <si>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</si>
  <si>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</si>
  <si>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</si>
  <si>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</si>
  <si>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</si>
  <si>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</si>
  <si>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</si>
  <si>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</si>
  <si>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</si>
  <si>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</si>
  <si>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</si>
  <si>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</si>
  <si>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</si>
  <si>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</si>
  <si>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</si>
  <si>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</si>
  <si>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</si>
  <si>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</si>
  <si>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</si>
  <si>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</si>
  <si>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</si>
  <si>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</si>
  <si>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</si>
  <si>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</si>
  <si>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</si>
  <si>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</si>
  <si>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</si>
  <si>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</si>
  <si>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</si>
  <si>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</si>
  <si>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</si>
  <si>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</si>
  <si>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</si>
  <si>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</si>
  <si>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</si>
  <si>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</si>
  <si>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</si>
  <si>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</si>
  <si>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</si>
  <si>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</si>
  <si>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</si>
  <si>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</si>
  <si>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</si>
  <si>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</si>
  <si>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</si>
  <si>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</si>
  <si>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</si>
  <si>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</si>
  <si>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山梨県甲州市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</si>
  <si>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</si>
  <si>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</si>
  <si>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</si>
  <si>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</si>
  <si>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</si>
  <si>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</si>
  <si>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</si>
  <si>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</si>
  <si>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</si>
  <si>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</si>
  <si>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</si>
  <si>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</si>
  <si>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</si>
  <si>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</si>
  <si>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</si>
  <si>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</si>
  <si>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</si>
  <si>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</si>
  <si>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</si>
  <si>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</si>
  <si>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</si>
  <si>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</si>
  <si>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</si>
  <si>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</si>
  <si>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</si>
  <si>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</si>
  <si>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</si>
  <si>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</si>
  <si>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</si>
  <si>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</si>
  <si>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</si>
  <si>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</si>
  <si>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</si>
  <si>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</si>
  <si>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</si>
  <si>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</si>
  <si>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</si>
  <si>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</si>
  <si>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水道事業会計</t>
    <phoneticPr fontId="5"/>
  </si>
  <si>
    <t>法適用企業</t>
    <phoneticPr fontId="5"/>
  </si>
  <si>
    <t>下水道事業会計</t>
    <phoneticPr fontId="5"/>
  </si>
  <si>
    <t>法適用企業</t>
    <phoneticPr fontId="5"/>
  </si>
  <si>
    <t>勝沼ぶどうの丘事業会計</t>
    <phoneticPr fontId="5"/>
  </si>
  <si>
    <t>勝沼病院事業会計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</si>
  <si>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</si>
  <si>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</si>
  <si>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</si>
  <si>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</si>
  <si>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</si>
  <si>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</si>
  <si>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</si>
  <si>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</si>
  <si>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</si>
  <si>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</si>
  <si>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</si>
  <si>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</si>
  <si>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</si>
  <si>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</si>
  <si>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</si>
  <si>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</si>
  <si>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</si>
  <si>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</si>
  <si>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</si>
  <si>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</si>
  <si>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</si>
  <si>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</si>
  <si>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</si>
  <si>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</si>
  <si>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</si>
  <si>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</si>
  <si>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</si>
  <si>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</si>
  <si>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</si>
  <si>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</si>
  <si>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</si>
  <si>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</si>
  <si>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</si>
  <si>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</si>
  <si>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</si>
  <si>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</si>
  <si>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</si>
  <si>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</si>
  <si>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</si>
  <si>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</si>
  <si>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</si>
  <si>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</si>
  <si>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</si>
  <si>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</si>
  <si>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</si>
  <si>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</si>
  <si>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</si>
  <si>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</si>
  <si>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</si>
  <si>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</si>
  <si>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</si>
  <si>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</si>
  <si>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</si>
  <si>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</si>
  <si>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</si>
  <si>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</si>
  <si>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</si>
  <si>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</si>
  <si>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</si>
  <si>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</si>
  <si>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</si>
  <si>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</si>
  <si>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勝沼病院事業会計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</si>
  <si>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</si>
  <si>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</si>
  <si>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</si>
  <si>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</si>
  <si>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</si>
  <si>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</si>
  <si>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</si>
  <si>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</si>
  <si>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</si>
  <si>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</si>
  <si>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</si>
  <si>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</si>
  <si>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</si>
  <si>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</si>
  <si>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</si>
  <si>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</si>
  <si>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</si>
  <si>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</si>
  <si>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</si>
  <si>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</si>
  <si>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</si>
  <si>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</si>
  <si>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</si>
  <si>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</si>
  <si>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</si>
  <si>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</si>
  <si>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</si>
  <si>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</si>
  <si>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</si>
  <si>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</si>
  <si>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</si>
  <si>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</si>
  <si>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</si>
  <si>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</si>
  <si>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</si>
  <si>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</si>
  <si>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</si>
  <si>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</si>
  <si>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</si>
  <si>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</si>
  <si>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</si>
  <si>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</si>
  <si>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</si>
  <si>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</si>
  <si>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</si>
  <si>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</si>
  <si>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</si>
  <si>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</si>
  <si>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</si>
  <si>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</si>
  <si>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</si>
  <si>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</si>
  <si>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</si>
  <si>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</si>
  <si>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</si>
  <si>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</si>
  <si>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</si>
  <si>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</si>
  <si>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</si>
  <si>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</si>
  <si>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</si>
  <si>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</si>
  <si>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</si>
  <si>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</si>
  <si>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</si>
  <si>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</si>
  <si>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</si>
  <si>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</si>
  <si>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</si>
  <si>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</si>
  <si>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</si>
  <si>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</si>
  <si>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</si>
  <si>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</si>
  <si>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</si>
  <si>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</si>
  <si>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</si>
  <si>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</si>
  <si>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</si>
  <si>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</si>
  <si>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</si>
  <si>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</si>
  <si>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</si>
  <si>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</si>
  <si>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</si>
  <si>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2.42</t>
  </si>
  <si>
    <t>▲ 1.29</t>
  </si>
  <si>
    <t>▲ 1.57</t>
  </si>
  <si>
    <t>▲ 0.85</t>
  </si>
  <si>
    <t>水道事業会計</t>
  </si>
  <si>
    <t>一般会計</t>
  </si>
  <si>
    <t>勝沼ぶどうの丘事業会計</t>
  </si>
  <si>
    <t>介護保険事業特別会計</t>
  </si>
  <si>
    <t>国民健康保険事業特別会計</t>
  </si>
  <si>
    <t>勝沼病院事業会計</t>
  </si>
  <si>
    <t>居宅介護予防支援事業特別会計</t>
  </si>
  <si>
    <t>下水道事業会計</t>
  </si>
  <si>
    <t>その他会計（赤字）</t>
  </si>
  <si>
    <t>▲ 0.19</t>
  </si>
  <si>
    <t>その他会計（黒字）</t>
  </si>
  <si>
    <t>（百万円）</t>
    <phoneticPr fontId="5"/>
  </si>
  <si>
    <t>H27末</t>
    <phoneticPr fontId="5"/>
  </si>
  <si>
    <t>H28末</t>
    <phoneticPr fontId="5"/>
  </si>
  <si>
    <t>H29末</t>
    <phoneticPr fontId="5"/>
  </si>
  <si>
    <t>H30末</t>
    <phoneticPr fontId="5"/>
  </si>
  <si>
    <t>R01末</t>
    <phoneticPr fontId="5"/>
  </si>
  <si>
    <t>東山梨行政事務組合</t>
    <rPh sb="0" eb="1">
      <t>ヒガシ</t>
    </rPh>
    <rPh sb="1" eb="3">
      <t>ヤマナシ</t>
    </rPh>
    <rPh sb="3" eb="5">
      <t>ギョウセイ</t>
    </rPh>
    <rPh sb="5" eb="7">
      <t>ジム</t>
    </rPh>
    <rPh sb="7" eb="9">
      <t>クミアイ</t>
    </rPh>
    <phoneticPr fontId="2"/>
  </si>
  <si>
    <t>市町村総合事務組合(一般会計)</t>
    <phoneticPr fontId="2"/>
  </si>
  <si>
    <t>-</t>
    <phoneticPr fontId="2"/>
  </si>
  <si>
    <t>市町村総合事務組合(電子化会館管理・研修会計)</t>
    <phoneticPr fontId="2"/>
  </si>
  <si>
    <t>市町村総合事務組合(最終処分場)</t>
    <phoneticPr fontId="2"/>
  </si>
  <si>
    <t>市町村総合事務組合(入札参加会計)</t>
    <phoneticPr fontId="2"/>
  </si>
  <si>
    <t>市町村総合事務組合(交通災害会計)</t>
    <phoneticPr fontId="2"/>
  </si>
  <si>
    <t>峡東地域広域水道企業団</t>
    <phoneticPr fontId="2"/>
  </si>
  <si>
    <t>法適用企業</t>
    <rPh sb="0" eb="1">
      <t>ホウ</t>
    </rPh>
    <rPh sb="1" eb="3">
      <t>テキヨウ</t>
    </rPh>
    <rPh sb="3" eb="5">
      <t>キギョウ</t>
    </rPh>
    <phoneticPr fontId="2"/>
  </si>
  <si>
    <t>甲府・峡東地域ごみ処理施設事務組合</t>
    <phoneticPr fontId="2"/>
  </si>
  <si>
    <t>後期高齢者医療広域連合(一般会計)</t>
    <phoneticPr fontId="2"/>
  </si>
  <si>
    <t>後期高齢者医療広域連合(特別会計)</t>
    <phoneticPr fontId="2"/>
  </si>
  <si>
    <t>釈迦堂遺跡博物館組合</t>
    <phoneticPr fontId="2"/>
  </si>
  <si>
    <t>-</t>
    <phoneticPr fontId="2"/>
  </si>
  <si>
    <t>-</t>
    <phoneticPr fontId="2"/>
  </si>
  <si>
    <t>甲州市土地開発公社</t>
    <phoneticPr fontId="2"/>
  </si>
  <si>
    <t>合併振興基金</t>
    <rPh sb="0" eb="2">
      <t>ガッペイ</t>
    </rPh>
    <rPh sb="2" eb="4">
      <t>シンコウ</t>
    </rPh>
    <rPh sb="4" eb="6">
      <t>キキン</t>
    </rPh>
    <phoneticPr fontId="2"/>
  </si>
  <si>
    <t>ふるさと支援基金</t>
    <rPh sb="4" eb="6">
      <t>シエン</t>
    </rPh>
    <rPh sb="6" eb="8">
      <t>キキン</t>
    </rPh>
    <phoneticPr fontId="5"/>
  </si>
  <si>
    <t>社会福祉基金</t>
    <rPh sb="0" eb="2">
      <t>シャカイ</t>
    </rPh>
    <rPh sb="2" eb="4">
      <t>フクシ</t>
    </rPh>
    <rPh sb="4" eb="6">
      <t>キキン</t>
    </rPh>
    <phoneticPr fontId="5"/>
  </si>
  <si>
    <t>公共施設整備基金</t>
    <rPh sb="0" eb="4">
      <t>コウキョウシセツ</t>
    </rPh>
    <rPh sb="4" eb="6">
      <t>セイビ</t>
    </rPh>
    <rPh sb="6" eb="8">
      <t>キキン</t>
    </rPh>
    <phoneticPr fontId="5"/>
  </si>
  <si>
    <t>在宅介護支援基金</t>
    <rPh sb="0" eb="2">
      <t>ザイタク</t>
    </rPh>
    <rPh sb="2" eb="4">
      <t>カイゴ</t>
    </rPh>
    <rPh sb="4" eb="6">
      <t>シエン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</si>
  <si>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</si>
  <si>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</si>
  <si>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</si>
  <si>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</si>
  <si>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</si>
  <si>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</si>
  <si>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</si>
  <si>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</si>
  <si>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</si>
  <si>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</si>
  <si>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前年度との比較では、将来負担比率が32.8ポイント減となったが、有形固定資産減価償却率が0.5ポイント増となった。将来負担比率、有形固定資産減価償却率とも、類似団体平均値を大きく上回っている。減少した要因については、地方債残高の減、下水道事業の地方債残高の減などにより公営企業債等繰入見込額の減、土地開発公社への債務完済による債務負担行為に基づく支出予定額の減が挙げられる。また、有形固定資産減価償却率においては、保有資産量が多く、老朽化施設についても小規模修繕にて対応し、資産を活用している等の理由が考えられる。今後、将来負担比率については、都市計画税の課税再開による充当可能財源の増に伴う比率の改善が見込まれるが、長期的に比率が改善できるよう公共施設等総合管理計画や個別施設計画に掲げる目標等を着実に実行しつつ、事業実施にあたっては建設事業の選択実施を継続し、公債費負担の適正化を図っていく。</t>
    <rPh sb="97" eb="99">
      <t>ゲンショウ</t>
    </rPh>
    <phoneticPr fontId="5"/>
  </si>
  <si>
    <t>　前年度との比較では、地方債残高の減、下水道事業の地方債残高の減などにより公営企業債等繰入見込額の減、土地開発公社への債務完済による債務負担行為に基づく支出予定額の減が要因となり将来負担比率が32.8ポイント減となった。また、実質公債費比率は都市計画税の課税再開により、控除される公債費充当特定財源が増加したことで単年度比率では減少しているが、過去2年間の数値は補えず、3ヵ年平均では0.4ポイント悪化している。両比率とも類似団体平均値を大きく上回っているが、地方債残高は減少傾向になることから改善していく見込みである。今後については、公債費の推移を注視する中で、引き続き建設事業の選択実施を継続し、公債費負担の適正化を図り、長期での比率改善に向け更なる財政の健全化に努めていく。</t>
    <rPh sb="84" eb="86">
      <t>ヨウイン</t>
    </rPh>
    <rPh sb="230" eb="233">
      <t>チホウサイ</t>
    </rPh>
    <rPh sb="233" eb="235">
      <t>ザンタカ</t>
    </rPh>
    <rPh sb="236" eb="240">
      <t>ゲンショウケイコウ</t>
    </rPh>
    <rPh sb="247" eb="249">
      <t>カイゼン</t>
    </rPh>
    <rPh sb="253" eb="255">
      <t>ミコ</t>
    </rPh>
    <rPh sb="272" eb="274">
      <t>スイイ</t>
    </rPh>
    <rPh sb="275" eb="277">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</si>
</sst>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116C-4DAE-AF93-FAC1472A56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63774</c:v>
                </c:pt>
                <c:pt idx="1">
                  <c:v>45305</c:v>
                </c:pt>
                <c:pt idx="2">
                  <c:v>53099</c:v>
                </c:pt>
                <c:pt idx="3">
                  <c:v>32596</c:v>
                </c:pt>
                <c:pt idx="4">
                  <c:v>46902</c:v>
                </c:pt>
              </c:numCache>
            </c:numRef>
          </c:val>
          <c:smooth val="0"/>
          <c:extLst>
            <c:ext xmlns:c16="http://schemas.microsoft.com/office/drawing/2014/chart" uri="{C3380CC4-5D6E-409C-BE32-E72D297353CC}">
              <c16:uniqueId val="{00000001-116C-4DAE-AF93-FAC1472A56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5.26</c:v>
                </c:pt>
                <c:pt idx="1">
                  <c:v>4.03</c:v>
                </c:pt>
                <c:pt idx="2">
                  <c:v>3.94</c:v>
                </c:pt>
                <c:pt idx="3">
                  <c:v>4.0999999999999996</c:v>
                </c:pt>
                <c:pt idx="4">
                  <c:v>5.94</c:v>
                </c:pt>
              </c:numCache>
            </c:numRef>
          </c:val>
          <c:extLst>
            <c:ext xmlns:c16="http://schemas.microsoft.com/office/drawing/2014/chart" uri="{C3380CC4-5D6E-409C-BE32-E72D297353CC}">
              <c16:uniqueId val="{00000000-44BB-441E-ABEA-4258A1B557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9.81</c:v>
                </c:pt>
                <c:pt idx="1">
                  <c:v>9.93</c:v>
                </c:pt>
                <c:pt idx="2">
                  <c:v>8.42</c:v>
                </c:pt>
                <c:pt idx="3">
                  <c:v>7.45</c:v>
                </c:pt>
                <c:pt idx="4">
                  <c:v>7.27</c:v>
                </c:pt>
              </c:numCache>
            </c:numRef>
          </c:val>
          <c:extLst>
            <c:ext xmlns:c16="http://schemas.microsoft.com/office/drawing/2014/chart" uri="{C3380CC4-5D6E-409C-BE32-E72D297353CC}">
              <c16:uniqueId val="{00000001-44BB-441E-ABEA-4258A1B557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-2.42</c:v>
                </c:pt>
                <c:pt idx="1">
                  <c:v>-1.29</c:v>
                </c:pt>
                <c:pt idx="2">
                  <c:v>-1.57</c:v>
                </c:pt>
                <c:pt idx="3">
                  <c:v>-0.85</c:v>
                </c:pt>
                <c:pt idx="4">
                  <c:v>1.94</c:v>
                </c:pt>
              </c:numCache>
            </c:numRef>
          </c:val>
          <c:smooth val="0"/>
          <c:extLst>
            <c:ext xmlns:c16="http://schemas.microsoft.com/office/drawing/2014/chart" uri="{C3380CC4-5D6E-409C-BE32-E72D297353CC}">
              <c16:uniqueId val="{00000002-44BB-441E-ABEA-4258A1B557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0.03</c:v>
                </c:pt>
                <c:pt idx="4">
                  <c:v>#N/A</c:v>
                </c:pt>
                <c:pt idx="5">
                  <c:v>0.03</c:v>
                </c:pt>
                <c:pt idx="6">
                  <c:v>#N/A</c:v>
                </c:pt>
                <c:pt idx="7">
                  <c:v>0.06</c:v>
                </c:pt>
                <c:pt idx="8">
                  <c:v>#N/A</c:v>
                </c:pt>
                <c:pt idx="9">
                  <c:v>0.02</c:v>
                </c:pt>
              </c:numCache>
            </c:numRef>
          </c:val>
          <c:extLst>
            <c:ext xmlns:c16="http://schemas.microsoft.com/office/drawing/2014/chart" uri="{C3380CC4-5D6E-409C-BE32-E72D297353CC}">
              <c16:uniqueId val="{00000000-A84C-43BF-B752-8AA35596E0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0.19</c:v>
                </c:pt>
                <c:pt idx="7">
                  <c:v>#N/A</c:v>
                </c:pt>
                <c:pt idx="8">
                  <c:v>0</c:v>
                </c:pt>
                <c:pt idx="9">
                  <c:v>0</c:v>
                </c:pt>
              </c:numCache>
            </c:numRef>
          </c:val>
          <c:extLst>
            <c:ext xmlns:c16="http://schemas.microsoft.com/office/drawing/2014/chart" uri="{C3380CC4-5D6E-409C-BE32-E72D297353CC}">
              <c16:uniqueId val="{00000001-A84C-43BF-B752-8AA35596E05B}"/>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2-A84C-43BF-B752-8AA35596E05B}"/>
            </c:ext>
          </c:extLst>
        </c:ser>
        <c:ser>
          <c:idx val="3"/>
          <c:order val="3"/>
          <c:tx>
            <c:strRef>
              <c:f>データシート!$A$30</c:f>
              <c:strCache>
                <c:ptCount val="1"/>
                <c:pt idx="0">
                  <c:v>居宅介護予防支援事業特別会計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0.04</c:v>
                </c:pt>
                <c:pt idx="8">
                  <c:v>#N/A</c:v>
                </c:pt>
                <c:pt idx="9">
                  <c:v>0.06</c:v>
                </c:pt>
              </c:numCache>
            </c:numRef>
          </c:val>
          <c:extLst>
            <c:ext xmlns:c16="http://schemas.microsoft.com/office/drawing/2014/chart" uri="{C3380CC4-5D6E-409C-BE32-E72D297353CC}">
              <c16:uniqueId val="{00000003-A84C-43BF-B752-8AA35596E05B}"/>
            </c:ext>
          </c:extLst>
        </c:ser>
        <c:ser>
          <c:idx val="4"/>
          <c:order val="4"/>
          <c:tx>
            <c:strRef>
              <c:f>データシート!$A$31</c:f>
              <c:strCache>
                <c:ptCount val="1"/>
                <c:pt idx="0">
                  <c:v>勝沼病院事業会計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0.42</c:v>
                </c:pt>
                <c:pt idx="2">
                  <c:v>#N/A</c:v>
                </c:pt>
                <c:pt idx="3">
                  <c:v>0.52</c:v>
                </c:pt>
                <c:pt idx="4">
                  <c:v>#N/A</c:v>
                </c:pt>
                <c:pt idx="5">
                  <c:v>0.57999999999999996</c:v>
                </c:pt>
                <c:pt idx="6">
                  <c:v>#N/A</c:v>
                </c:pt>
                <c:pt idx="7">
                  <c:v>0.61</c:v>
                </c:pt>
                <c:pt idx="8">
                  <c:v>#N/A</c:v>
                </c:pt>
                <c:pt idx="9">
                  <c:v>0.6</c:v>
                </c:pt>
              </c:numCache>
            </c:numRef>
          </c:val>
          <c:extLst>
            <c:ext xmlns:c16="http://schemas.microsoft.com/office/drawing/2014/chart" uri="{C3380CC4-5D6E-409C-BE32-E72D297353CC}">
              <c16:uniqueId val="{00000004-A84C-43BF-B752-8AA35596E05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0.27</c:v>
                </c:pt>
                <c:pt idx="2">
                  <c:v>#N/A</c:v>
                </c:pt>
                <c:pt idx="3">
                  <c:v>1.05</c:v>
                </c:pt>
                <c:pt idx="4">
                  <c:v>#N/A</c:v>
                </c:pt>
                <c:pt idx="5">
                  <c:v>0.82</c:v>
                </c:pt>
                <c:pt idx="6">
                  <c:v>#N/A</c:v>
                </c:pt>
                <c:pt idx="7">
                  <c:v>0.59</c:v>
                </c:pt>
                <c:pt idx="8">
                  <c:v>#N/A</c:v>
                </c:pt>
                <c:pt idx="9">
                  <c:v>0.71</c:v>
                </c:pt>
              </c:numCache>
            </c:numRef>
          </c:val>
          <c:extLst>
            <c:ext xmlns:c16="http://schemas.microsoft.com/office/drawing/2014/chart" uri="{C3380CC4-5D6E-409C-BE32-E72D297353CC}">
              <c16:uniqueId val="{00000005-A84C-43BF-B752-8AA35596E05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0.81</c:v>
                </c:pt>
                <c:pt idx="4">
                  <c:v>#N/A</c:v>
                </c:pt>
                <c:pt idx="5">
                  <c:v>1.5</c:v>
                </c:pt>
                <c:pt idx="6">
                  <c:v>#N/A</c:v>
                </c:pt>
                <c:pt idx="7">
                  <c:v>1.55</c:v>
                </c:pt>
                <c:pt idx="8">
                  <c:v>#N/A</c:v>
                </c:pt>
                <c:pt idx="9">
                  <c:v>0.85</c:v>
                </c:pt>
              </c:numCache>
            </c:numRef>
          </c:val>
          <c:extLst>
            <c:ext xmlns:c16="http://schemas.microsoft.com/office/drawing/2014/chart" uri="{C3380CC4-5D6E-409C-BE32-E72D297353CC}">
              <c16:uniqueId val="{00000006-A84C-43BF-B752-8AA35596E05B}"/>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2.2200000000000002</c:v>
                </c:pt>
                <c:pt idx="2">
                  <c:v>#N/A</c:v>
                </c:pt>
                <c:pt idx="3">
                  <c:v>2.16</c:v>
                </c:pt>
                <c:pt idx="4">
                  <c:v>#N/A</c:v>
                </c:pt>
                <c:pt idx="5">
                  <c:v>2.0499999999999998</c:v>
                </c:pt>
                <c:pt idx="6">
                  <c:v>#N/A</c:v>
                </c:pt>
                <c:pt idx="7">
                  <c:v>1.88</c:v>
                </c:pt>
                <c:pt idx="8">
                  <c:v>#N/A</c:v>
                </c:pt>
                <c:pt idx="9">
                  <c:v>1.69</c:v>
                </c:pt>
              </c:numCache>
            </c:numRef>
          </c:val>
          <c:extLst>
            <c:ext xmlns:c16="http://schemas.microsoft.com/office/drawing/2014/chart" uri="{C3380CC4-5D6E-409C-BE32-E72D297353CC}">
              <c16:uniqueId val="{00000007-A84C-43BF-B752-8AA35596E0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5.25</c:v>
                </c:pt>
                <c:pt idx="2">
                  <c:v>#N/A</c:v>
                </c:pt>
                <c:pt idx="3">
                  <c:v>4.03</c:v>
                </c:pt>
                <c:pt idx="4">
                  <c:v>#N/A</c:v>
                </c:pt>
                <c:pt idx="5">
                  <c:v>3.93</c:v>
                </c:pt>
                <c:pt idx="6">
                  <c:v>#N/A</c:v>
                </c:pt>
                <c:pt idx="7">
                  <c:v>4.09</c:v>
                </c:pt>
                <c:pt idx="8">
                  <c:v>#N/A</c:v>
                </c:pt>
                <c:pt idx="9">
                  <c:v>5.93</c:v>
                </c:pt>
              </c:numCache>
            </c:numRef>
          </c:val>
          <c:extLst>
            <c:ext xmlns:c16="http://schemas.microsoft.com/office/drawing/2014/chart" uri="{C3380CC4-5D6E-409C-BE32-E72D297353CC}">
              <c16:uniqueId val="{00000008-A84C-43BF-B752-8AA35596E0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10.23</c:v>
                </c:pt>
                <c:pt idx="2">
                  <c:v>#N/A</c:v>
                </c:pt>
                <c:pt idx="3">
                  <c:v>9.36</c:v>
                </c:pt>
                <c:pt idx="4">
                  <c:v>#N/A</c:v>
                </c:pt>
                <c:pt idx="5">
                  <c:v>8.82</c:v>
                </c:pt>
                <c:pt idx="6">
                  <c:v>#N/A</c:v>
                </c:pt>
                <c:pt idx="7">
                  <c:v>8.44</c:v>
                </c:pt>
                <c:pt idx="8">
                  <c:v>#N/A</c:v>
                </c:pt>
                <c:pt idx="9">
                  <c:v>8.0299999999999994</c:v>
                </c:pt>
              </c:numCache>
            </c:numRef>
          </c:val>
          <c:extLst>
            <c:ext xmlns:c16="http://schemas.microsoft.com/office/drawing/2014/chart" uri="{C3380CC4-5D6E-409C-BE32-E72D297353CC}">
              <c16:uniqueId val="{00000009-A84C-43BF-B752-8AA35596E0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1983</c:v>
                </c:pt>
                <c:pt idx="5">
                  <c:v>2092</c:v>
                </c:pt>
                <c:pt idx="8">
                  <c:v>2173</c:v>
                </c:pt>
                <c:pt idx="11">
                  <c:v>2209</c:v>
                </c:pt>
                <c:pt idx="14">
                  <c:v>2300</c:v>
                </c:pt>
              </c:numCache>
            </c:numRef>
          </c:val>
          <c:extLst>
            <c:ext xmlns:c16="http://schemas.microsoft.com/office/drawing/2014/chart" uri="{C3380CC4-5D6E-409C-BE32-E72D297353CC}">
              <c16:uniqueId val="{00000000-BBB7-4F8A-B4DA-EC4FE861B5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B7-4F8A-B4DA-EC4FE861B5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98</c:v>
                </c:pt>
                <c:pt idx="3">
                  <c:v>97</c:v>
                </c:pt>
                <c:pt idx="6">
                  <c:v>210</c:v>
                </c:pt>
                <c:pt idx="9">
                  <c:v>207</c:v>
                </c:pt>
                <c:pt idx="12">
                  <c:v>105</c:v>
                </c:pt>
              </c:numCache>
            </c:numRef>
          </c:val>
          <c:extLst>
            <c:ext xmlns:c16="http://schemas.microsoft.com/office/drawing/2014/chart" uri="{C3380CC4-5D6E-409C-BE32-E72D297353CC}">
              <c16:uniqueId val="{00000002-BBB7-4F8A-B4DA-EC4FE861B5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108</c:v>
                </c:pt>
                <c:pt idx="3">
                  <c:v>130</c:v>
                </c:pt>
                <c:pt idx="6">
                  <c:v>137</c:v>
                </c:pt>
                <c:pt idx="9">
                  <c:v>193</c:v>
                </c:pt>
                <c:pt idx="12">
                  <c:v>245</c:v>
                </c:pt>
              </c:numCache>
            </c:numRef>
          </c:val>
          <c:extLst>
            <c:ext xmlns:c16="http://schemas.microsoft.com/office/drawing/2014/chart" uri="{C3380CC4-5D6E-409C-BE32-E72D297353CC}">
              <c16:uniqueId val="{00000003-BBB7-4F8A-B4DA-EC4FE861B5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713</c:v>
                </c:pt>
                <c:pt idx="3">
                  <c:v>845</c:v>
                </c:pt>
                <c:pt idx="6">
                  <c:v>861</c:v>
                </c:pt>
                <c:pt idx="9">
                  <c:v>798</c:v>
                </c:pt>
                <c:pt idx="12">
                  <c:v>827</c:v>
                </c:pt>
              </c:numCache>
            </c:numRef>
          </c:val>
          <c:extLst>
            <c:ext xmlns:c16="http://schemas.microsoft.com/office/drawing/2014/chart" uri="{C3380CC4-5D6E-409C-BE32-E72D297353CC}">
              <c16:uniqueId val="{00000004-BBB7-4F8A-B4DA-EC4FE861B5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B7-4F8A-B4DA-EC4FE861B5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B7-4F8A-B4DA-EC4FE861B5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2166</c:v>
                </c:pt>
                <c:pt idx="3">
                  <c:v>2191</c:v>
                </c:pt>
                <c:pt idx="6">
                  <c:v>2286</c:v>
                </c:pt>
                <c:pt idx="9">
                  <c:v>2345</c:v>
                </c:pt>
                <c:pt idx="12">
                  <c:v>2405</c:v>
                </c:pt>
              </c:numCache>
            </c:numRef>
          </c:val>
          <c:extLst>
            <c:ext xmlns:c16="http://schemas.microsoft.com/office/drawing/2014/chart" uri="{C3380CC4-5D6E-409C-BE32-E72D297353CC}">
              <c16:uniqueId val="{00000007-BBB7-4F8A-B4DA-EC4FE861B5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1102</c:v>
                </c:pt>
                <c:pt idx="2">
                  <c:v>#N/A</c:v>
                </c:pt>
                <c:pt idx="3">
                  <c:v>#N/A</c:v>
                </c:pt>
                <c:pt idx="4">
                  <c:v>1171</c:v>
                </c:pt>
                <c:pt idx="5">
                  <c:v>#N/A</c:v>
                </c:pt>
                <c:pt idx="6">
                  <c:v>#N/A</c:v>
                </c:pt>
                <c:pt idx="7">
                  <c:v>1321</c:v>
                </c:pt>
                <c:pt idx="8">
                  <c:v>#N/A</c:v>
                </c:pt>
                <c:pt idx="9">
                  <c:v>#N/A</c:v>
                </c:pt>
                <c:pt idx="10">
                  <c:v>1334</c:v>
                </c:pt>
                <c:pt idx="11">
                  <c:v>#N/A</c:v>
                </c:pt>
                <c:pt idx="12">
                  <c:v>#N/A</c:v>
                </c:pt>
                <c:pt idx="13">
                  <c:v>1282</c:v>
                </c:pt>
                <c:pt idx="14">
                  <c:v>#N/A</c:v>
                </c:pt>
              </c:numCache>
            </c:numRef>
          </c:val>
          <c:smooth val="0"/>
          <c:extLst>
            <c:ext xmlns:c16="http://schemas.microsoft.com/office/drawing/2014/chart" uri="{C3380CC4-5D6E-409C-BE32-E72D297353CC}">
              <c16:uniqueId val="{00000008-BBB7-4F8A-B4DA-EC4FE861B5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24389</c:v>
                </c:pt>
                <c:pt idx="5">
                  <c:v>23536</c:v>
                </c:pt>
                <c:pt idx="8">
                  <c:v>22547</c:v>
                </c:pt>
                <c:pt idx="11">
                  <c:v>21395</c:v>
                </c:pt>
                <c:pt idx="14">
                  <c:v>20042</c:v>
                </c:pt>
              </c:numCache>
            </c:numRef>
          </c:val>
          <c:extLst>
            <c:ext xmlns:c16="http://schemas.microsoft.com/office/drawing/2014/chart" uri="{C3380CC4-5D6E-409C-BE32-E72D297353CC}">
              <c16:uniqueId val="{00000000-5E85-455A-BA3B-364D8136D7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1358</c:v>
                </c:pt>
                <c:pt idx="5">
                  <c:v>712</c:v>
                </c:pt>
                <c:pt idx="8">
                  <c:v>100</c:v>
                </c:pt>
                <c:pt idx="11">
                  <c:v>89</c:v>
                </c:pt>
                <c:pt idx="14">
                  <c:v>483</c:v>
                </c:pt>
              </c:numCache>
            </c:numRef>
          </c:val>
          <c:extLst>
            <c:ext xmlns:c16="http://schemas.microsoft.com/office/drawing/2014/chart" uri="{C3380CC4-5D6E-409C-BE32-E72D297353CC}">
              <c16:uniqueId val="{00000001-5E85-455A-BA3B-364D8136D7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3320</c:v>
                </c:pt>
                <c:pt idx="5">
                  <c:v>3271</c:v>
                </c:pt>
                <c:pt idx="8">
                  <c:v>3115</c:v>
                </c:pt>
                <c:pt idx="11">
                  <c:v>3032</c:v>
                </c:pt>
                <c:pt idx="14">
                  <c:v>3396</c:v>
                </c:pt>
              </c:numCache>
            </c:numRef>
          </c:val>
          <c:extLst>
            <c:ext xmlns:c16="http://schemas.microsoft.com/office/drawing/2014/chart" uri="{C3380CC4-5D6E-409C-BE32-E72D297353CC}">
              <c16:uniqueId val="{00000002-5E85-455A-BA3B-364D8136D7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85-455A-BA3B-364D8136D7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85-455A-BA3B-364D8136D7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85-455A-BA3B-364D8136D7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3031</c:v>
                </c:pt>
                <c:pt idx="3">
                  <c:v>2888</c:v>
                </c:pt>
                <c:pt idx="6">
                  <c:v>2840</c:v>
                </c:pt>
                <c:pt idx="9">
                  <c:v>2754</c:v>
                </c:pt>
                <c:pt idx="12">
                  <c:v>2652</c:v>
                </c:pt>
              </c:numCache>
            </c:numRef>
          </c:val>
          <c:extLst>
            <c:ext xmlns:c16="http://schemas.microsoft.com/office/drawing/2014/chart" uri="{C3380CC4-5D6E-409C-BE32-E72D297353CC}">
              <c16:uniqueId val="{00000006-5E85-455A-BA3B-364D8136D7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2230</c:v>
                </c:pt>
                <c:pt idx="3">
                  <c:v>2124</c:v>
                </c:pt>
                <c:pt idx="6">
                  <c:v>2019</c:v>
                </c:pt>
                <c:pt idx="9">
                  <c:v>2030</c:v>
                </c:pt>
                <c:pt idx="12">
                  <c:v>1859</c:v>
                </c:pt>
              </c:numCache>
            </c:numRef>
          </c:val>
          <c:extLst>
            <c:ext xmlns:c16="http://schemas.microsoft.com/office/drawing/2014/chart" uri="{C3380CC4-5D6E-409C-BE32-E72D297353CC}">
              <c16:uniqueId val="{00000007-5E85-455A-BA3B-364D8136D7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9630</c:v>
                </c:pt>
                <c:pt idx="3">
                  <c:v>9477</c:v>
                </c:pt>
                <c:pt idx="6">
                  <c:v>9210</c:v>
                </c:pt>
                <c:pt idx="9">
                  <c:v>8895</c:v>
                </c:pt>
                <c:pt idx="12">
                  <c:v>7666</c:v>
                </c:pt>
              </c:numCache>
            </c:numRef>
          </c:val>
          <c:extLst>
            <c:ext xmlns:c16="http://schemas.microsoft.com/office/drawing/2014/chart" uri="{C3380CC4-5D6E-409C-BE32-E72D297353CC}">
              <c16:uniqueId val="{00000008-5E85-455A-BA3B-364D8136D7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761</c:v>
                </c:pt>
                <c:pt idx="3">
                  <c:v>671</c:v>
                </c:pt>
                <c:pt idx="6">
                  <c:v>463</c:v>
                </c:pt>
                <c:pt idx="9">
                  <c:v>256</c:v>
                </c:pt>
                <c:pt idx="12">
                  <c:v>51</c:v>
                </c:pt>
              </c:numCache>
            </c:numRef>
          </c:val>
          <c:extLst>
            <c:ext xmlns:c16="http://schemas.microsoft.com/office/drawing/2014/chart" uri="{C3380CC4-5D6E-409C-BE32-E72D297353CC}">
              <c16:uniqueId val="{00000009-5E85-455A-BA3B-364D8136D7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24498</c:v>
                </c:pt>
                <c:pt idx="3">
                  <c:v>24000</c:v>
                </c:pt>
                <c:pt idx="6">
                  <c:v>23252</c:v>
                </c:pt>
                <c:pt idx="9">
                  <c:v>22134</c:v>
                </c:pt>
                <c:pt idx="12">
                  <c:v>20958</c:v>
                </c:pt>
              </c:numCache>
            </c:numRef>
          </c:val>
          <c:extLst>
            <c:ext xmlns:c16="http://schemas.microsoft.com/office/drawing/2014/chart" uri="{C3380CC4-5D6E-409C-BE32-E72D297353CC}">
              <c16:uniqueId val="{0000000A-5E85-455A-BA3B-364D8136D7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11081</c:v>
                </c:pt>
                <c:pt idx="2">
                  <c:v>#N/A</c:v>
                </c:pt>
                <c:pt idx="3">
                  <c:v>#N/A</c:v>
                </c:pt>
                <c:pt idx="4">
                  <c:v>11641</c:v>
                </c:pt>
                <c:pt idx="5">
                  <c:v>#N/A</c:v>
                </c:pt>
                <c:pt idx="6">
                  <c:v>#N/A</c:v>
                </c:pt>
                <c:pt idx="7">
                  <c:v>12023</c:v>
                </c:pt>
                <c:pt idx="8">
                  <c:v>#N/A</c:v>
                </c:pt>
                <c:pt idx="9">
                  <c:v>#N/A</c:v>
                </c:pt>
                <c:pt idx="10">
                  <c:v>11553</c:v>
                </c:pt>
                <c:pt idx="11">
                  <c:v>#N/A</c:v>
                </c:pt>
                <c:pt idx="12">
                  <c:v>#N/A</c:v>
                </c:pt>
                <c:pt idx="13">
                  <c:v>9264</c:v>
                </c:pt>
                <c:pt idx="14">
                  <c:v>#N/A</c:v>
                </c:pt>
              </c:numCache>
            </c:numRef>
          </c:val>
          <c:smooth val="0"/>
          <c:extLst>
            <c:ext xmlns:c16="http://schemas.microsoft.com/office/drawing/2014/chart" uri="{C3380CC4-5D6E-409C-BE32-E72D297353CC}">
              <c16:uniqueId val="{0000000B-5E85-455A-BA3B-364D8136D7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848</c:v>
                </c:pt>
                <c:pt idx="1">
                  <c:v>748</c:v>
                </c:pt>
                <c:pt idx="2">
                  <c:v>748</c:v>
                </c:pt>
              </c:numCache>
            </c:numRef>
          </c:val>
          <c:extLst>
            <c:ext xmlns:c16="http://schemas.microsoft.com/office/drawing/2014/chart" uri="{C3380CC4-5D6E-409C-BE32-E72D297353CC}">
              <c16:uniqueId val="{00000000-46B5-4C11-940F-66627D1209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46B5-4C11-940F-66627D1209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2517</c:v>
                </c:pt>
                <c:pt idx="1">
                  <c:v>2521</c:v>
                </c:pt>
                <c:pt idx="2">
                  <c:v>2734</c:v>
                </c:pt>
              </c:numCache>
            </c:numRef>
          </c:val>
          <c:extLst>
            <c:ext xmlns:c16="http://schemas.microsoft.com/office/drawing/2014/chart" uri="{C3380CC4-5D6E-409C-BE32-E72D297353CC}">
              <c16:uniqueId val="{00000002-46B5-4C11-940F-66627D1209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{C878D2E3-641B-4516-AC26-0A6E5293CC7C}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2B7-44EF-A888-D2A552D0A6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{6A026552-9179-4506-B37B-FF7F62F4B964}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B7-44EF-A888-D2A552D0A6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{B1D87EC0-2697-424B-9501-17539B2EE0A6}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B7-44EF-A888-D2A552D0A6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{B416863C-67ED-481E-8EE8-F273B3EA3BD3}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B7-44EF-A888-D2A552D0A6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{63274DC3-ECF6-40D7-B96F-DCE6D60E0DF6}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B7-44EF-A888-D2A552D0A6EF}"/>
                </c:ext>
              </c:extLst>
            </c:dLbl>
            <c:dLbl>
              <c:idx val="8"/>
              <c:layout>
                <c:manualLayout>
                  <c:x val="0"/>
                  <c:y val="-5.4950656661945652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{8F8B1AB6-9242-4862-B17B-1DBC0DE6B483}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2B7-44EF-A888-D2A552D0A6EF}"/>
                </c:ext>
              </c:extLst>
            </c:dLbl>
            <c:dLbl>
              <c:idx val="16"/>
              <c:layout>
                <c:manualLayout>
                  <c:x val="0"/>
                  <c:y val="5.4950656661944819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{BF70EA4B-BF6F-44E6-8F06-3127250232D9}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2B7-44EF-A888-D2A552D0A6EF}"/>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{4D131646-1E97-43A6-B2DB-5342E1B0323A}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2B7-44EF-A888-D2A552D0A6EF}"/>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{71B7CA09-B278-459D-879E-ACF9FCA3313E}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2B7-44EF-A888-D2A552D0A6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75.099999999999994</c:v>
                </c:pt>
                <c:pt idx="8">
                  <c:v>75.599999999999994</c:v>
                </c:pt>
                <c:pt idx="16">
                  <c:v>76.400000000000006</c:v>
                </c:pt>
                <c:pt idx="24">
                  <c:v>77.5</c:v>
                </c:pt>
                <c:pt idx="32">
                  <c:v>78</c:v>
                </c:pt>
              </c:numCache>
            </c:numRef>
          </c:xVal>
          <c:yVal>
            <c:numRef>
              <c:f>公会計指標分析・財政指標組合せ分析表!$BP$51:$DC$51</c:f>
              <c:numCache>
                <c:formatCode>#,##0.0;"▲ "#,##0.0</c:formatCode>
                <c:ptCount val="40"/>
                <c:pt idx="0">
                  <c:v>134.69999999999999</c:v>
                </c:pt>
                <c:pt idx="8">
                  <c:v>145.69999999999999</c:v>
                </c:pt>
                <c:pt idx="16">
                  <c:v>151.5</c:v>
                </c:pt>
                <c:pt idx="24">
                  <c:v>147.1</c:v>
                </c:pt>
                <c:pt idx="32">
                  <c:v>114.3</c:v>
                </c:pt>
              </c:numCache>
            </c:numRef>
          </c:yVal>
          <c:smooth val="0"/>
          <c:extLst>
            <c:ext xmlns:c16="http://schemas.microsoft.com/office/drawing/2014/chart" uri="{C3380CC4-5D6E-409C-BE32-E72D297353CC}">
              <c16:uniqueId val="{00000009-D2B7-44EF-A888-D2A552D0A6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{3A963BA1-AEBD-4566-A5DC-272C3CE10827}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2B7-44EF-A888-D2A552D0A6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{8D82AF16-6284-4ECB-A781-9466B1598CB4}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B7-44EF-A888-D2A552D0A6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{695F5142-8B44-4D6F-AA12-F4B4A2BBF0CB}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B7-44EF-A888-D2A552D0A6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{A04A0269-746A-438F-95DF-49571E5510BF}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B7-44EF-A888-D2A552D0A6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{83FE7B1A-7AB2-46DD-BFAB-59881C5ABF5D}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B7-44EF-A888-D2A552D0A6EF}"/>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{759B31B7-ED42-4483-885D-34517678BBA2}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2B7-44EF-A888-D2A552D0A6EF}"/>
                </c:ext>
              </c:extLst>
            </c:dLbl>
            <c:dLbl>
              <c:idx val="16"/>
              <c:layout>
                <c:manualLayout>
                  <c:x val="-2.3213381354508161E-2"/>
                  <c:y val="-8.168390779486556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{BC172716-E691-4151-9DE4-C44935057F89}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2B7-44EF-A888-D2A552D0A6EF}"/>
                </c:ext>
              </c:extLst>
            </c:dLbl>
            <c:dLbl>
              <c:idx val="24"/>
              <c:layout>
                <c:manualLayout>
                  <c:x val="-4.2873663674516851E-2"/>
                  <c:y val="-4.779417641686481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{6AAA848C-0F3E-43CF-9F23-D5D346D330BF}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2B7-44EF-A888-D2A552D0A6E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{F612CB8E-22ED-4E25-857A-142D51C43989}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2B7-44EF-A888-D2A552D0A6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D2B7-44EF-A888-D2A552D0A6E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{7E61F8EC-692F-414E-BF41-99ED5D912D20}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DF-48F5-AE7E-21840F7820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{D86C41C3-DC4D-4F2F-9D00-092F03BE7021}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DF-48F5-AE7E-21840F7820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{54FED56B-7440-4799-94FD-52102BAC053F}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DF-48F5-AE7E-21840F7820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{AA864E76-EE55-4150-ABF6-C4CBEE8980FE}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DF-48F5-AE7E-21840F7820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{C4D21FB2-3FB6-4F18-B6AA-B194A711F5BE}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DF-48F5-AE7E-21840F78200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{702F28AB-E097-4293-84A2-0E976A5758D3}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DF-48F5-AE7E-21840F78200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{C35BA49B-A000-4A25-933F-7DD3D0EFD90A}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DF-48F5-AE7E-21840F78200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{873E6FDE-AB91-4BA6-94C4-A17002F55587}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DF-48F5-AE7E-21840F78200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{2CA9880E-B17A-4200-9328-4C8672497F4D}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DF-48F5-AE7E-21840F7820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13.2</c:v>
                </c:pt>
                <c:pt idx="16">
                  <c:v>14.8</c:v>
                </c:pt>
                <c:pt idx="24">
                  <c:v>16</c:v>
                </c:pt>
                <c:pt idx="32">
                  <c:v>16.399999999999999</c:v>
                </c:pt>
              </c:numCache>
            </c:numRef>
          </c:xVal>
          <c:yVal>
            <c:numRef>
              <c:f>公会計指標分析・財政指標組合せ分析表!$BP$73:$DC$73</c:f>
              <c:numCache>
                <c:formatCode>#,##0.0;"▲ "#,##0.0</c:formatCode>
                <c:ptCount val="40"/>
                <c:pt idx="0">
                  <c:v>134.69999999999999</c:v>
                </c:pt>
                <c:pt idx="8">
                  <c:v>145.69999999999999</c:v>
                </c:pt>
                <c:pt idx="16">
                  <c:v>151.5</c:v>
                </c:pt>
                <c:pt idx="24">
                  <c:v>147.1</c:v>
                </c:pt>
                <c:pt idx="32">
                  <c:v>114.3</c:v>
                </c:pt>
              </c:numCache>
            </c:numRef>
          </c:yVal>
          <c:smooth val="0"/>
          <c:extLst>
            <c:ext xmlns:c16="http://schemas.microsoft.com/office/drawing/2014/chart" uri="{C3380CC4-5D6E-409C-BE32-E72D297353CC}">
              <c16:uniqueId val="{00000009-A8DF-48F5-AE7E-21840F7820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34158097391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{470B8372-9F61-4A45-84F7-ADA3F93DBB0E}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DF-48F5-AE7E-21840F7820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{4FAAB238-7331-481C-837F-3A4AFEB79F18}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DF-48F5-AE7E-21840F7820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{B90B2379-2AC6-45AC-B6F9-23A608AB4783}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DF-48F5-AE7E-21840F7820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{0AFAB2E7-CF4B-4C3F-8E69-33518233ECBD}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DF-48F5-AE7E-21840F7820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{67BECF57-B9CE-4FEA-81FB-B5930BA71EC7}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DF-48F5-AE7E-21840F782006}"/>
                </c:ext>
              </c:extLst>
            </c:dLbl>
            <c:dLbl>
              <c:idx val="8"/>
              <c:layout>
                <c:manualLayout>
                  <c:x val="-2.7652641657247356E-2"/>
                  <c:y val="-4.01630035337867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{A89D769B-772A-4E54-A2F5-94402EBACD17}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DF-48F5-AE7E-21840F782006}"/>
                </c:ext>
              </c:extLst>
            </c:dLbl>
            <c:dLbl>
              <c:idx val="16"/>
              <c:layout>
                <c:manualLayout>
                  <c:x val="-3.1697991619110633E-2"/>
                  <c:y val="-8.978551373477899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{83BF3602-47F5-41C4-931D-6067D6744650}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DF-48F5-AE7E-21840F782006}"/>
                </c:ext>
              </c:extLst>
            </c:dLbl>
            <c:dLbl>
              <c:idx val="24"/>
              <c:layout>
                <c:manualLayout>
                  <c:x val="-3.1570342725075584E-2"/>
                  <c:y val="-5.730091026346200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{F41AB363-1A83-4B30-9B0B-478F97227D94}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DF-48F5-AE7E-21840F78200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{6433C656-C982-4884-B3D6-345079931960}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DF-48F5-AE7E-21840F7820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8DF-48F5-AE7E-21840F782006}"/>
            </c:ext>
          </c:extLst>
        </c:ser>
        <c:dLbls>
          <c:showLegendKey val="0"/>
          <c:showVal val="1"/>
          <c:showCatName val="0"/>
          <c:showSerName val="0"/>
          <c:showPercent val="0"/>
          <c:showBubbleSize val="0"/>
        </c:dLbls>
        <c:axId val="84219776"/>
        <c:axId val="84234240"/>
      </c:scatterChart>
      <c:valAx>
        <c:axId val="84219776"/>
        <c:scaling>
          <c:orientation val="maxMin"/>
          <c:max val="17"/>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30,770
30,543
264.11
21,702,357
20,926,157
610,978
10,292,608
20,957,906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固定資産税等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の減はあ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ものの、市民税や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等の増により、約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基準財政需要額については、合併特例債や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債の償還の本格化に伴う公債費の増等により、約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329,000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基準財政収入額の伸びを上回る基準財政需要額の伸び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指数が低下したが、指数の向上に向け、今後とも歳出の徹底した見直しと高水準にある市税徴収率の維持に努め、財政健全化を推進する。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経常充当一般財源に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会計年度任用職制度の導入に伴う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旧合併特例債や臨時財政対策債の償還がピーク付近を迎えたことによる公債費の増などにより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203,000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等については、臨時財政対策債の減はあるものの、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や地方交付税の増により、約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経常一般財源等の増を上回る経常充当一般財源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増があったため、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％を超える高い比率で推移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次行政改革大綱に示された各種施策を継続するとともに、事業の抜本的な見直しを進め、経常経費の削減に努める。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84001</xdr:rowOff>
    </xdr:to>
    <xdr:cxnSp macro="">
      <xdr:nvCxnSpPr>
        <xdr:cNvPr id="134" name="直線コネクタ 133"/>
        <xdr:cNvCxnSpPr/>
      </xdr:nvCxnSpPr>
      <xdr:spPr>
        <a:xfrm>
          <a:off x="4114800" y="1033653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59872</xdr:rowOff>
    </xdr:to>
    <xdr:cxnSp macro="">
      <xdr:nvCxnSpPr>
        <xdr:cNvPr id="137" name="直線コネクタ 136"/>
        <xdr:cNvCxnSpPr/>
      </xdr:nvCxnSpPr>
      <xdr:spPr>
        <a:xfrm flipV="1">
          <a:off x="3225800" y="103365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15059</xdr:rowOff>
    </xdr:from>
    <xdr:to>
      <xdr:col>15</xdr:col>
      <xdr:colOff>82550</xdr:colOff>
      <xdr:row>60</xdr:row>
      <xdr:rowOff>59872</xdr:rowOff>
    </xdr:to>
    <xdr:cxnSp macro="">
      <xdr:nvCxnSpPr>
        <xdr:cNvPr id="140" name="直線コネクタ 139"/>
        <xdr:cNvCxnSpPr/>
      </xdr:nvCxnSpPr>
      <xdr:spPr>
        <a:xfrm>
          <a:off x="2336800" y="1030205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121013</xdr:rowOff>
    </xdr:from>
    <xdr:to>
      <xdr:col>11</xdr:col>
      <xdr:colOff>31750</xdr:colOff>
      <xdr:row>60</xdr:row>
      <xdr:rowOff>15059</xdr:rowOff>
    </xdr:to>
    <xdr:cxnSp macro="">
      <xdr:nvCxnSpPr>
        <xdr:cNvPr id="143" name="直線コネクタ 142"/>
        <xdr:cNvCxnSpPr/>
      </xdr:nvCxnSpPr>
      <xdr:spPr>
        <a:xfrm>
          <a:off x="1447800" y="1023656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33201</xdr:rowOff>
    </xdr:from>
    <xdr:to>
      <xdr:col>23</xdr:col>
      <xdr:colOff>184150</xdr:colOff>
      <xdr:row>60</xdr:row>
      <xdr:rowOff>134801</xdr:rowOff>
    </xdr:to>
    <xdr:sp macro="" textlink="">
      <xdr:nvSpPr>
        <xdr:cNvPr id="153" name="楕円 152"/>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5278</xdr:rowOff>
    </xdr:from>
    <xdr:ext cx="762000" cy="259045"/>
    <xdr:sp macro="" textlink="">
      <xdr:nvSpPr>
        <xdr:cNvPr id="154" name="財政構造の弾力性該当値テキスト"/>
        <xdr:cNvSpPr txBox="1"/>
      </xdr:nvSpPr>
      <xdr:spPr>
        <a:xfrm>
          <a:off x="5041900" y="10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6" name="テキスト ボックス 155"/>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9072</xdr:rowOff>
    </xdr:from>
    <xdr:to>
      <xdr:col>15</xdr:col>
      <xdr:colOff>133350</xdr:colOff>
      <xdr:row>60</xdr:row>
      <xdr:rowOff>110672</xdr:rowOff>
    </xdr:to>
    <xdr:sp macro="" textlink="">
      <xdr:nvSpPr>
        <xdr:cNvPr id="157" name="楕円 156"/>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120849</xdr:rowOff>
    </xdr:from>
    <xdr:ext cx="762000" cy="259045"/>
    <xdr:sp macro="" textlink="">
      <xdr:nvSpPr>
        <xdr:cNvPr id="158" name="テキスト ボックス 157"/>
        <xdr:cNvSpPr txBox="1"/>
      </xdr:nvSpPr>
      <xdr:spPr>
        <a:xfrm>
          <a:off x="2844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135709</xdr:rowOff>
    </xdr:from>
    <xdr:to>
      <xdr:col>11</xdr:col>
      <xdr:colOff>82550</xdr:colOff>
      <xdr:row>60</xdr:row>
      <xdr:rowOff>65859</xdr:rowOff>
    </xdr:to>
    <xdr:sp macro="" textlink="">
      <xdr:nvSpPr>
        <xdr:cNvPr id="159" name="楕円 158"/>
        <xdr:cNvSpPr/>
      </xdr:nvSpPr>
      <xdr:spPr>
        <a:xfrm>
          <a:off x="2286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76036</xdr:rowOff>
    </xdr:from>
    <xdr:ext cx="762000" cy="259045"/>
    <xdr:sp macro="" textlink="">
      <xdr:nvSpPr>
        <xdr:cNvPr id="160" name="テキスト ボックス 159"/>
        <xdr:cNvSpPr txBox="1"/>
      </xdr:nvSpPr>
      <xdr:spPr>
        <a:xfrm>
          <a:off x="1955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70213</xdr:rowOff>
    </xdr:from>
    <xdr:to>
      <xdr:col>7</xdr:col>
      <xdr:colOff>31750</xdr:colOff>
      <xdr:row>60</xdr:row>
      <xdr:rowOff>363</xdr:rowOff>
    </xdr:to>
    <xdr:sp macro="" textlink="">
      <xdr:nvSpPr>
        <xdr:cNvPr id="161" name="楕円 160"/>
        <xdr:cNvSpPr/>
      </xdr:nvSpPr>
      <xdr:spPr>
        <a:xfrm>
          <a:off x="1397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10540</xdr:rowOff>
    </xdr:from>
    <xdr:ext cx="762000" cy="259045"/>
    <xdr:sp macro="" textlink="">
      <xdr:nvSpPr>
        <xdr:cNvPr id="162" name="テキスト ボックス 161"/>
        <xdr:cNvSpPr txBox="1"/>
      </xdr:nvSpPr>
      <xdr:spPr>
        <a:xfrm>
          <a:off x="1066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類似団体の平均値を大きく下回る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170,353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千円だが、前年度比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、会計年度任用職員制度の導入に伴い、約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千円増加した。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物件費については、小中学校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対応教育用端末購入費、感染症対策として市民へのマスク配布事業や小中学校、保育所、その他公共施設及び避難所用の感染症対策備品購入費などの増はあったものの、会計年度任用職員制度導入に伴う賃金廃止による減など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今後も人件費の抑制を図るため、第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次行政改革大綱に基づく職員定員管理を行うとともに、行政事務経費の削減に努める。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36709</xdr:rowOff>
    </xdr:from>
    <xdr:to>
      <xdr:col>23</xdr:col>
      <xdr:colOff>133350</xdr:colOff>
      <xdr:row>83</xdr:row>
      <xdr:rowOff>61812</xdr:rowOff>
    </xdr:to>
    <xdr:cxnSp macro="">
      <xdr:nvCxnSpPr>
        <xdr:cNvPr id="194" name="直線コネクタ 193"/>
        <xdr:cNvCxnSpPr/>
      </xdr:nvCxnSpPr>
      <xdr:spPr>
        <a:xfrm>
          <a:off x="4114800" y="14267059"/>
          <a:ext cx="838200" cy="2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32260</xdr:rowOff>
    </xdr:from>
    <xdr:to>
      <xdr:col>19</xdr:col>
      <xdr:colOff>133350</xdr:colOff>
      <xdr:row>83</xdr:row>
      <xdr:rowOff>36709</xdr:rowOff>
    </xdr:to>
    <xdr:cxnSp macro="">
      <xdr:nvCxnSpPr>
        <xdr:cNvPr id="197" name="直線コネクタ 196"/>
        <xdr:cNvCxnSpPr/>
      </xdr:nvCxnSpPr>
      <xdr:spPr>
        <a:xfrm>
          <a:off x="3225800" y="14262610"/>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23137</xdr:rowOff>
    </xdr:from>
    <xdr:to>
      <xdr:col>15</xdr:col>
      <xdr:colOff>82550</xdr:colOff>
      <xdr:row>83</xdr:row>
      <xdr:rowOff>32260</xdr:rowOff>
    </xdr:to>
    <xdr:cxnSp macro="">
      <xdr:nvCxnSpPr>
        <xdr:cNvPr id="200" name="直線コネクタ 199"/>
        <xdr:cNvCxnSpPr/>
      </xdr:nvCxnSpPr>
      <xdr:spPr>
        <a:xfrm>
          <a:off x="2336800" y="14253487"/>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23137</xdr:rowOff>
    </xdr:from>
    <xdr:to>
      <xdr:col>11</xdr:col>
      <xdr:colOff>31750</xdr:colOff>
      <xdr:row>83</xdr:row>
      <xdr:rowOff>37148</xdr:rowOff>
    </xdr:to>
    <xdr:cxnSp macro="">
      <xdr:nvCxnSpPr>
        <xdr:cNvPr id="203" name="直線コネクタ 202"/>
        <xdr:cNvCxnSpPr/>
      </xdr:nvCxnSpPr>
      <xdr:spPr>
        <a:xfrm flipV="1">
          <a:off x="1447800" y="14253487"/>
          <a:ext cx="889000" cy="1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11012</xdr:rowOff>
    </xdr:from>
    <xdr:to>
      <xdr:col>23</xdr:col>
      <xdr:colOff>184150</xdr:colOff>
      <xdr:row>83</xdr:row>
      <xdr:rowOff>112612</xdr:rowOff>
    </xdr:to>
    <xdr:sp macro="" textlink="">
      <xdr:nvSpPr>
        <xdr:cNvPr id="213" name="楕円 212"/>
        <xdr:cNvSpPr/>
      </xdr:nvSpPr>
      <xdr:spPr>
        <a:xfrm>
          <a:off x="4902200" y="142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27539</xdr:rowOff>
    </xdr:from>
    <xdr:ext cx="762000" cy="259045"/>
    <xdr:sp macro="" textlink="">
      <xdr:nvSpPr>
        <xdr:cNvPr id="214" name="人件費・物件費等の状況該当値テキスト"/>
        <xdr:cNvSpPr txBox="1"/>
      </xdr:nvSpPr>
      <xdr:spPr>
        <a:xfrm>
          <a:off x="5041900" y="140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157359</xdr:rowOff>
    </xdr:from>
    <xdr:to>
      <xdr:col>19</xdr:col>
      <xdr:colOff>184150</xdr:colOff>
      <xdr:row>83</xdr:row>
      <xdr:rowOff>87509</xdr:rowOff>
    </xdr:to>
    <xdr:sp macro="" textlink="">
      <xdr:nvSpPr>
        <xdr:cNvPr id="215" name="楕円 214"/>
        <xdr:cNvSpPr/>
      </xdr:nvSpPr>
      <xdr:spPr>
        <a:xfrm>
          <a:off x="4064000" y="142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97686</xdr:rowOff>
    </xdr:from>
    <xdr:ext cx="736600" cy="259045"/>
    <xdr:sp macro="" textlink="">
      <xdr:nvSpPr>
        <xdr:cNvPr id="216" name="テキスト ボックス 215"/>
        <xdr:cNvSpPr txBox="1"/>
      </xdr:nvSpPr>
      <xdr:spPr>
        <a:xfrm>
          <a:off x="3733800" y="13985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152910</xdr:rowOff>
    </xdr:from>
    <xdr:to>
      <xdr:col>15</xdr:col>
      <xdr:colOff>133350</xdr:colOff>
      <xdr:row>83</xdr:row>
      <xdr:rowOff>83060</xdr:rowOff>
    </xdr:to>
    <xdr:sp macro="" textlink="">
      <xdr:nvSpPr>
        <xdr:cNvPr id="217" name="楕円 216"/>
        <xdr:cNvSpPr/>
      </xdr:nvSpPr>
      <xdr:spPr>
        <a:xfrm>
          <a:off x="3175000" y="14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93237</xdr:rowOff>
    </xdr:from>
    <xdr:ext cx="762000" cy="259045"/>
    <xdr:sp macro="" textlink="">
      <xdr:nvSpPr>
        <xdr:cNvPr id="218" name="テキスト ボックス 217"/>
        <xdr:cNvSpPr txBox="1"/>
      </xdr:nvSpPr>
      <xdr:spPr>
        <a:xfrm>
          <a:off x="2844800" y="1398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143787</xdr:rowOff>
    </xdr:from>
    <xdr:to>
      <xdr:col>11</xdr:col>
      <xdr:colOff>82550</xdr:colOff>
      <xdr:row>83</xdr:row>
      <xdr:rowOff>73937</xdr:rowOff>
    </xdr:to>
    <xdr:sp macro="" textlink="">
      <xdr:nvSpPr>
        <xdr:cNvPr id="219" name="楕円 218"/>
        <xdr:cNvSpPr/>
      </xdr:nvSpPr>
      <xdr:spPr>
        <a:xfrm>
          <a:off x="2286000" y="142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84114</xdr:rowOff>
    </xdr:from>
    <xdr:ext cx="762000" cy="259045"/>
    <xdr:sp macro="" textlink="">
      <xdr:nvSpPr>
        <xdr:cNvPr id="220" name="テキスト ボックス 219"/>
        <xdr:cNvSpPr txBox="1"/>
      </xdr:nvSpPr>
      <xdr:spPr>
        <a:xfrm>
          <a:off x="1955800" y="1397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157798</xdr:rowOff>
    </xdr:from>
    <xdr:to>
      <xdr:col>7</xdr:col>
      <xdr:colOff>31750</xdr:colOff>
      <xdr:row>83</xdr:row>
      <xdr:rowOff>87948</xdr:rowOff>
    </xdr:to>
    <xdr:sp macro="" textlink="">
      <xdr:nvSpPr>
        <xdr:cNvPr id="221" name="楕円 220"/>
        <xdr:cNvSpPr/>
      </xdr:nvSpPr>
      <xdr:spPr>
        <a:xfrm>
          <a:off x="1397000" y="14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98125</xdr:rowOff>
    </xdr:from>
    <xdr:ext cx="762000" cy="259045"/>
    <xdr:sp macro="" textlink="">
      <xdr:nvSpPr>
        <xdr:cNvPr id="222" name="テキスト ボックス 221"/>
        <xdr:cNvSpPr txBox="1"/>
      </xdr:nvSpPr>
      <xdr:spPr>
        <a:xfrm>
          <a:off x="1066800" y="139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ラスパイレス指数については、類似団体の平均値を下回る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全国市平均も大きく下回る値で推移していることから、現在の水準を維持し、職員給与が市の財政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をひっ迫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させることのないよう、給与の適正化に努める。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156332</xdr:rowOff>
    </xdr:to>
    <xdr:cxnSp macro="">
      <xdr:nvCxnSpPr>
        <xdr:cNvPr id="258" name="直線コネクタ 257"/>
        <xdr:cNvCxnSpPr/>
      </xdr:nvCxnSpPr>
      <xdr:spPr>
        <a:xfrm>
          <a:off x="16179800" y="143637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133350</xdr:rowOff>
    </xdr:to>
    <xdr:cxnSp macro="">
      <xdr:nvCxnSpPr>
        <xdr:cNvPr id="261" name="直線コネクタ 260"/>
        <xdr:cNvCxnSpPr/>
      </xdr:nvCxnSpPr>
      <xdr:spPr>
        <a:xfrm>
          <a:off x="15290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83</xdr:row>
      <xdr:rowOff>110368</xdr:rowOff>
    </xdr:to>
    <xdr:cxnSp macro="">
      <xdr:nvCxnSpPr>
        <xdr:cNvPr id="264" name="直線コネクタ 263"/>
        <xdr:cNvCxnSpPr/>
      </xdr:nvCxnSpPr>
      <xdr:spPr>
        <a:xfrm>
          <a:off x="14401800" y="143062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41427</xdr:rowOff>
    </xdr:from>
    <xdr:to>
      <xdr:col>68</xdr:col>
      <xdr:colOff>152400</xdr:colOff>
      <xdr:row>83</xdr:row>
      <xdr:rowOff>75898</xdr:rowOff>
    </xdr:to>
    <xdr:cxnSp macro="">
      <xdr:nvCxnSpPr>
        <xdr:cNvPr id="267" name="直線コネクタ 266"/>
        <xdr:cNvCxnSpPr/>
      </xdr:nvCxnSpPr>
      <xdr:spPr>
        <a:xfrm>
          <a:off x="13512800" y="142717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7" name="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78"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1" name="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2" name="テキスト ボックス 281"/>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3" name="楕円 282"/>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4" name="テキスト ボックス 283"/>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162077</xdr:rowOff>
    </xdr:from>
    <xdr:to>
      <xdr:col>64</xdr:col>
      <xdr:colOff>152400</xdr:colOff>
      <xdr:row>83</xdr:row>
      <xdr:rowOff>92227</xdr:rowOff>
    </xdr:to>
    <xdr:sp macro="" textlink="">
      <xdr:nvSpPr>
        <xdr:cNvPr id="285" name="楕円 284"/>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102404</xdr:rowOff>
    </xdr:from>
    <xdr:ext cx="762000" cy="259045"/>
    <xdr:sp macro="" textlink="">
      <xdr:nvSpPr>
        <xdr:cNvPr id="286" name="テキスト ボックス 285"/>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年度に作成した集中改革プランに基づき、退職者不補充や早期退職者奨励制度の活用など定員適正に努め、目標値を上回る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人を減員してきた。また、第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年度の集中改革プランによる職員適正化直後の数（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人）を超えない範囲の職員数の維持を目標設定しているところである。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今後も多様化する行政ニーズに的確に対応できる組織体制を維持しつつ、定員抑制を図るため、市管理施設の指定管理者制度への移行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を検討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55941</xdr:rowOff>
    </xdr:from>
    <xdr:to>
      <xdr:col>81</xdr:col>
      <xdr:colOff>44450</xdr:colOff>
      <xdr:row>62</xdr:row>
      <xdr:rowOff>58238</xdr:rowOff>
    </xdr:to>
    <xdr:cxnSp macro="">
      <xdr:nvCxnSpPr>
        <xdr:cNvPr id="323" name="直線コネクタ 322"/>
        <xdr:cNvCxnSpPr/>
      </xdr:nvCxnSpPr>
      <xdr:spPr>
        <a:xfrm flipV="1">
          <a:off x="16179800" y="10685841"/>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43301</xdr:rowOff>
    </xdr:from>
    <xdr:to>
      <xdr:col>77</xdr:col>
      <xdr:colOff>44450</xdr:colOff>
      <xdr:row>62</xdr:row>
      <xdr:rowOff>58238</xdr:rowOff>
    </xdr:to>
    <xdr:cxnSp macro="">
      <xdr:nvCxnSpPr>
        <xdr:cNvPr id="326" name="直線コネクタ 325"/>
        <xdr:cNvCxnSpPr/>
      </xdr:nvCxnSpPr>
      <xdr:spPr>
        <a:xfrm>
          <a:off x="15290800" y="1067320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43301</xdr:rowOff>
    </xdr:from>
    <xdr:to>
      <xdr:col>72</xdr:col>
      <xdr:colOff>203200</xdr:colOff>
      <xdr:row>62</xdr:row>
      <xdr:rowOff>51344</xdr:rowOff>
    </xdr:to>
    <xdr:cxnSp macro="">
      <xdr:nvCxnSpPr>
        <xdr:cNvPr id="329" name="直線コネクタ 328"/>
        <xdr:cNvCxnSpPr/>
      </xdr:nvCxnSpPr>
      <xdr:spPr>
        <a:xfrm flipV="1">
          <a:off x="14401800" y="106732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45599</xdr:rowOff>
    </xdr:from>
    <xdr:to>
      <xdr:col>68</xdr:col>
      <xdr:colOff>152400</xdr:colOff>
      <xdr:row>62</xdr:row>
      <xdr:rowOff>51344</xdr:rowOff>
    </xdr:to>
    <xdr:cxnSp macro="">
      <xdr:nvCxnSpPr>
        <xdr:cNvPr id="332" name="直線コネクタ 331"/>
        <xdr:cNvCxnSpPr/>
      </xdr:nvCxnSpPr>
      <xdr:spPr>
        <a:xfrm>
          <a:off x="13512800" y="1067549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5141</xdr:rowOff>
    </xdr:from>
    <xdr:to>
      <xdr:col>81</xdr:col>
      <xdr:colOff>95250</xdr:colOff>
      <xdr:row>62</xdr:row>
      <xdr:rowOff>106741</xdr:rowOff>
    </xdr:to>
    <xdr:sp macro="" textlink="">
      <xdr:nvSpPr>
        <xdr:cNvPr id="342" name="楕円 341"/>
        <xdr:cNvSpPr/>
      </xdr:nvSpPr>
      <xdr:spPr>
        <a:xfrm>
          <a:off x="169672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21668</xdr:rowOff>
    </xdr:from>
    <xdr:ext cx="762000" cy="259045"/>
    <xdr:sp macro="" textlink="">
      <xdr:nvSpPr>
        <xdr:cNvPr id="343" name="定員管理の状況該当値テキスト"/>
        <xdr:cNvSpPr txBox="1"/>
      </xdr:nvSpPr>
      <xdr:spPr>
        <a:xfrm>
          <a:off x="171069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7438</xdr:rowOff>
    </xdr:from>
    <xdr:to>
      <xdr:col>77</xdr:col>
      <xdr:colOff>95250</xdr:colOff>
      <xdr:row>62</xdr:row>
      <xdr:rowOff>109038</xdr:rowOff>
    </xdr:to>
    <xdr:sp macro="" textlink="">
      <xdr:nvSpPr>
        <xdr:cNvPr id="344" name="楕円 343"/>
        <xdr:cNvSpPr/>
      </xdr:nvSpPr>
      <xdr:spPr>
        <a:xfrm>
          <a:off x="16129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119215</xdr:rowOff>
    </xdr:from>
    <xdr:ext cx="736600" cy="259045"/>
    <xdr:sp macro="" textlink="">
      <xdr:nvSpPr>
        <xdr:cNvPr id="345" name="テキスト ボックス 344"/>
        <xdr:cNvSpPr txBox="1"/>
      </xdr:nvSpPr>
      <xdr:spPr>
        <a:xfrm>
          <a:off x="15798800" y="10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163951</xdr:rowOff>
    </xdr:from>
    <xdr:to>
      <xdr:col>73</xdr:col>
      <xdr:colOff>44450</xdr:colOff>
      <xdr:row>62</xdr:row>
      <xdr:rowOff>94101</xdr:rowOff>
    </xdr:to>
    <xdr:sp macro="" textlink="">
      <xdr:nvSpPr>
        <xdr:cNvPr id="346" name="楕円 345"/>
        <xdr:cNvSpPr/>
      </xdr:nvSpPr>
      <xdr:spPr>
        <a:xfrm>
          <a:off x="15240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104278</xdr:rowOff>
    </xdr:from>
    <xdr:ext cx="762000" cy="259045"/>
    <xdr:sp macro="" textlink="">
      <xdr:nvSpPr>
        <xdr:cNvPr id="347" name="テキスト ボックス 346"/>
        <xdr:cNvSpPr txBox="1"/>
      </xdr:nvSpPr>
      <xdr:spPr>
        <a:xfrm>
          <a:off x="14909800" y="1039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544</xdr:rowOff>
    </xdr:from>
    <xdr:to>
      <xdr:col>68</xdr:col>
      <xdr:colOff>203200</xdr:colOff>
      <xdr:row>62</xdr:row>
      <xdr:rowOff>102144</xdr:rowOff>
    </xdr:to>
    <xdr:sp macro="" textlink="">
      <xdr:nvSpPr>
        <xdr:cNvPr id="348" name="楕円 347"/>
        <xdr:cNvSpPr/>
      </xdr:nvSpPr>
      <xdr:spPr>
        <a:xfrm>
          <a:off x="14351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112321</xdr:rowOff>
    </xdr:from>
    <xdr:ext cx="762000" cy="259045"/>
    <xdr:sp macro="" textlink="">
      <xdr:nvSpPr>
        <xdr:cNvPr id="349" name="テキスト ボックス 348"/>
        <xdr:cNvSpPr txBox="1"/>
      </xdr:nvSpPr>
      <xdr:spPr>
        <a:xfrm>
          <a:off x="14020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166249</xdr:rowOff>
    </xdr:from>
    <xdr:to>
      <xdr:col>64</xdr:col>
      <xdr:colOff>152400</xdr:colOff>
      <xdr:row>62</xdr:row>
      <xdr:rowOff>96399</xdr:rowOff>
    </xdr:to>
    <xdr:sp macro="" textlink="">
      <xdr:nvSpPr>
        <xdr:cNvPr id="350" name="楕円 349"/>
        <xdr:cNvSpPr/>
      </xdr:nvSpPr>
      <xdr:spPr>
        <a:xfrm>
          <a:off x="134620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106576</xdr:rowOff>
    </xdr:from>
    <xdr:ext cx="762000" cy="259045"/>
    <xdr:sp macro="" textlink="">
      <xdr:nvSpPr>
        <xdr:cNvPr id="351" name="テキスト ボックス 350"/>
        <xdr:cNvSpPr txBox="1"/>
      </xdr:nvSpPr>
      <xdr:spPr>
        <a:xfrm>
          <a:off x="13131800" y="1039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依然として類似団体の平均値を上回る高い数値である。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都市計画税の課税再開による特定財源の増はあるものの、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の償還の本格化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年度に公債費の償還ピークを迎え、数年は高止まりすること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想定されるため、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ヵ年平均で算出される実質公債費率も高止まりすることが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見込ま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普通建設事業の選択実施の取り組みを継続し、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公債費負担の適正化に努め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37</xdr:row>
      <xdr:rowOff>166794</xdr:rowOff>
    </xdr:to>
    <xdr:cxnSp macro="">
      <xdr:nvCxnSpPr>
        <xdr:cNvPr id="385" name="直線コネクタ 384"/>
        <xdr:cNvCxnSpPr/>
      </xdr:nvCxnSpPr>
      <xdr:spPr>
        <a:xfrm>
          <a:off x="16179800" y="65024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158750</xdr:rowOff>
    </xdr:to>
    <xdr:cxnSp macro="">
      <xdr:nvCxnSpPr>
        <xdr:cNvPr id="388" name="直線コネクタ 387"/>
        <xdr:cNvCxnSpPr/>
      </xdr:nvCxnSpPr>
      <xdr:spPr>
        <a:xfrm>
          <a:off x="15290800" y="647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134620</xdr:rowOff>
    </xdr:to>
    <xdr:cxnSp macro="">
      <xdr:nvCxnSpPr>
        <xdr:cNvPr id="391" name="直線コネクタ 390"/>
        <xdr:cNvCxnSpPr/>
      </xdr:nvCxnSpPr>
      <xdr:spPr>
        <a:xfrm>
          <a:off x="14401800" y="644609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92392</xdr:rowOff>
    </xdr:from>
    <xdr:to>
      <xdr:col>68</xdr:col>
      <xdr:colOff>152400</xdr:colOff>
      <xdr:row>37</xdr:row>
      <xdr:rowOff>102447</xdr:rowOff>
    </xdr:to>
    <xdr:cxnSp macro="">
      <xdr:nvCxnSpPr>
        <xdr:cNvPr id="394" name="直線コネクタ 393"/>
        <xdr:cNvCxnSpPr/>
      </xdr:nvCxnSpPr>
      <xdr:spPr>
        <a:xfrm>
          <a:off x="13512800" y="643604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404" name="楕円 403"/>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88070</xdr:rowOff>
    </xdr:from>
    <xdr:ext cx="762000" cy="259045"/>
    <xdr:sp macro="" textlink="">
      <xdr:nvSpPr>
        <xdr:cNvPr id="405" name="公債費負担の状況該当値テキスト"/>
        <xdr:cNvSpPr txBox="1"/>
      </xdr:nvSpPr>
      <xdr:spPr>
        <a:xfrm>
          <a:off x="17106900" y="643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6" name="楕円 405"/>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22877</xdr:rowOff>
    </xdr:from>
    <xdr:ext cx="736600" cy="259045"/>
    <xdr:sp macro="" textlink="">
      <xdr:nvSpPr>
        <xdr:cNvPr id="407" name="テキスト ボックス 406"/>
        <xdr:cNvSpPr txBox="1"/>
      </xdr:nvSpPr>
      <xdr:spPr>
        <a:xfrm>
          <a:off x="15798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8" name="楕円 407"/>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170197</xdr:rowOff>
    </xdr:from>
    <xdr:ext cx="762000" cy="259045"/>
    <xdr:sp macro="" textlink="">
      <xdr:nvSpPr>
        <xdr:cNvPr id="409" name="テキスト ボックス 408"/>
        <xdr:cNvSpPr txBox="1"/>
      </xdr:nvSpPr>
      <xdr:spPr>
        <a:xfrm>
          <a:off x="14909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10" name="楕円 409"/>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138023</xdr:rowOff>
    </xdr:from>
    <xdr:ext cx="762000" cy="259045"/>
    <xdr:sp macro="" textlink="">
      <xdr:nvSpPr>
        <xdr:cNvPr id="411" name="テキスト ボックス 410"/>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41592</xdr:rowOff>
    </xdr:from>
    <xdr:to>
      <xdr:col>64</xdr:col>
      <xdr:colOff>152400</xdr:colOff>
      <xdr:row>37</xdr:row>
      <xdr:rowOff>143192</xdr:rowOff>
    </xdr:to>
    <xdr:sp macro="" textlink="">
      <xdr:nvSpPr>
        <xdr:cNvPr id="412" name="楕円 411"/>
        <xdr:cNvSpPr/>
      </xdr:nvSpPr>
      <xdr:spPr>
        <a:xfrm>
          <a:off x="13462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127970</xdr:rowOff>
    </xdr:from>
    <xdr:ext cx="762000" cy="259045"/>
    <xdr:sp macro="" textlink="">
      <xdr:nvSpPr>
        <xdr:cNvPr id="413" name="テキスト ボックス 412"/>
        <xdr:cNvSpPr txBox="1"/>
      </xdr:nvSpPr>
      <xdr:spPr>
        <a:xfrm>
          <a:off x="131318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類似団体の平均値を大きく上回る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将来負担額については、地方債残高の減や公営企業債等繰入見込額の減等により減となった。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また、将来負担額から控除される充当可能特定財源等については、都市計画税の課税再開に伴い増となった。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については、地方消費税交付金や普通交付税の増によって増となった。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将来負担額の減少と標準財政規模の増加によって比率が大幅に改善し、今後も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りさらなる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引き続き健全化指標に注視した財政運営を行っていく。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87143</xdr:rowOff>
    </xdr:from>
    <xdr:to>
      <xdr:col>81</xdr:col>
      <xdr:colOff>44450</xdr:colOff>
      <xdr:row>17</xdr:row>
      <xdr:rowOff>47604</xdr:rowOff>
    </xdr:to>
    <xdr:cxnSp macro="">
      <xdr:nvCxnSpPr>
        <xdr:cNvPr id="447" name="直線コネクタ 446"/>
        <xdr:cNvCxnSpPr/>
      </xdr:nvCxnSpPr>
      <xdr:spPr>
        <a:xfrm flipV="1">
          <a:off x="16179800" y="2830343"/>
          <a:ext cx="838200" cy="13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47604</xdr:rowOff>
    </xdr:from>
    <xdr:to>
      <xdr:col>77</xdr:col>
      <xdr:colOff>44450</xdr:colOff>
      <xdr:row>17</xdr:row>
      <xdr:rowOff>65299</xdr:rowOff>
    </xdr:to>
    <xdr:cxnSp macro="">
      <xdr:nvCxnSpPr>
        <xdr:cNvPr id="450" name="直線コネクタ 449"/>
        <xdr:cNvCxnSpPr/>
      </xdr:nvCxnSpPr>
      <xdr:spPr>
        <a:xfrm flipV="1">
          <a:off x="15290800" y="2962254"/>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41973</xdr:rowOff>
    </xdr:from>
    <xdr:to>
      <xdr:col>72</xdr:col>
      <xdr:colOff>203200</xdr:colOff>
      <xdr:row>17</xdr:row>
      <xdr:rowOff>65299</xdr:rowOff>
    </xdr:to>
    <xdr:cxnSp macro="">
      <xdr:nvCxnSpPr>
        <xdr:cNvPr id="453" name="直線コネクタ 452"/>
        <xdr:cNvCxnSpPr/>
      </xdr:nvCxnSpPr>
      <xdr:spPr>
        <a:xfrm>
          <a:off x="14401800" y="295662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169185</xdr:rowOff>
    </xdr:from>
    <xdr:to>
      <xdr:col>68</xdr:col>
      <xdr:colOff>152400</xdr:colOff>
      <xdr:row>17</xdr:row>
      <xdr:rowOff>41973</xdr:rowOff>
    </xdr:to>
    <xdr:cxnSp macro="">
      <xdr:nvCxnSpPr>
        <xdr:cNvPr id="456" name="直線コネクタ 455"/>
        <xdr:cNvCxnSpPr/>
      </xdr:nvCxnSpPr>
      <xdr:spPr>
        <a:xfrm>
          <a:off x="13512800" y="29123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36343</xdr:rowOff>
    </xdr:from>
    <xdr:to>
      <xdr:col>81</xdr:col>
      <xdr:colOff>95250</xdr:colOff>
      <xdr:row>16</xdr:row>
      <xdr:rowOff>137943</xdr:rowOff>
    </xdr:to>
    <xdr:sp macro="" textlink="">
      <xdr:nvSpPr>
        <xdr:cNvPr id="466" name="楕円 465"/>
        <xdr:cNvSpPr/>
      </xdr:nvSpPr>
      <xdr:spPr>
        <a:xfrm>
          <a:off x="16967200" y="277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8420</xdr:rowOff>
    </xdr:from>
    <xdr:ext cx="762000" cy="259045"/>
    <xdr:sp macro="" textlink="">
      <xdr:nvSpPr>
        <xdr:cNvPr id="467" name="将来負担の状況該当値テキスト"/>
        <xdr:cNvSpPr txBox="1"/>
      </xdr:nvSpPr>
      <xdr:spPr>
        <a:xfrm>
          <a:off x="17106900" y="27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168254</xdr:rowOff>
    </xdr:from>
    <xdr:to>
      <xdr:col>77</xdr:col>
      <xdr:colOff>95250</xdr:colOff>
      <xdr:row>17</xdr:row>
      <xdr:rowOff>98404</xdr:rowOff>
    </xdr:to>
    <xdr:sp macro="" textlink="">
      <xdr:nvSpPr>
        <xdr:cNvPr id="468" name="楕円 467"/>
        <xdr:cNvSpPr/>
      </xdr:nvSpPr>
      <xdr:spPr>
        <a:xfrm>
          <a:off x="16129000" y="29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83181</xdr:rowOff>
    </xdr:from>
    <xdr:ext cx="736600" cy="259045"/>
    <xdr:sp macro="" textlink="">
      <xdr:nvSpPr>
        <xdr:cNvPr id="469" name="テキスト ボックス 468"/>
        <xdr:cNvSpPr txBox="1"/>
      </xdr:nvSpPr>
      <xdr:spPr>
        <a:xfrm>
          <a:off x="15798800" y="2997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14499</xdr:rowOff>
    </xdr:from>
    <xdr:to>
      <xdr:col>73</xdr:col>
      <xdr:colOff>44450</xdr:colOff>
      <xdr:row>17</xdr:row>
      <xdr:rowOff>116099</xdr:rowOff>
    </xdr:to>
    <xdr:sp macro="" textlink="">
      <xdr:nvSpPr>
        <xdr:cNvPr id="470" name="楕円 469"/>
        <xdr:cNvSpPr/>
      </xdr:nvSpPr>
      <xdr:spPr>
        <a:xfrm>
          <a:off x="15240000" y="292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100876</xdr:rowOff>
    </xdr:from>
    <xdr:ext cx="762000" cy="259045"/>
    <xdr:sp macro="" textlink="">
      <xdr:nvSpPr>
        <xdr:cNvPr id="471" name="テキスト ボックス 470"/>
        <xdr:cNvSpPr txBox="1"/>
      </xdr:nvSpPr>
      <xdr:spPr>
        <a:xfrm>
          <a:off x="14909800" y="301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162623</xdr:rowOff>
    </xdr:from>
    <xdr:to>
      <xdr:col>68</xdr:col>
      <xdr:colOff>203200</xdr:colOff>
      <xdr:row>17</xdr:row>
      <xdr:rowOff>92773</xdr:rowOff>
    </xdr:to>
    <xdr:sp macro="" textlink="">
      <xdr:nvSpPr>
        <xdr:cNvPr id="472" name="楕円 471"/>
        <xdr:cNvSpPr/>
      </xdr:nvSpPr>
      <xdr:spPr>
        <a:xfrm>
          <a:off x="14351000" y="29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77550</xdr:rowOff>
    </xdr:from>
    <xdr:ext cx="762000" cy="259045"/>
    <xdr:sp macro="" textlink="">
      <xdr:nvSpPr>
        <xdr:cNvPr id="473" name="テキスト ボックス 472"/>
        <xdr:cNvSpPr txBox="1"/>
      </xdr:nvSpPr>
      <xdr:spPr>
        <a:xfrm>
          <a:off x="14020800" y="299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118385</xdr:rowOff>
    </xdr:from>
    <xdr:to>
      <xdr:col>64</xdr:col>
      <xdr:colOff>152400</xdr:colOff>
      <xdr:row>17</xdr:row>
      <xdr:rowOff>48535</xdr:rowOff>
    </xdr:to>
    <xdr:sp macro="" textlink="">
      <xdr:nvSpPr>
        <xdr:cNvPr id="474" name="楕円 473"/>
        <xdr:cNvSpPr/>
      </xdr:nvSpPr>
      <xdr:spPr>
        <a:xfrm>
          <a:off x="13462000" y="28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33312</xdr:rowOff>
    </xdr:from>
    <xdr:ext cx="762000" cy="259045"/>
    <xdr:sp macro="" textlink="">
      <xdr:nvSpPr>
        <xdr:cNvPr id="475" name="テキスト ボックス 474"/>
        <xdr:cNvSpPr txBox="1"/>
      </xdr:nvSpPr>
      <xdr:spPr>
        <a:xfrm>
          <a:off x="13131800" y="294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30,770
30,543
264.11
21,702,357
20,926,157
610,978
10,292,608
20,957,906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類似団体の平均値を大きく下回る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人事院勧告に伴う職員給の期末勤勉手当の減や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退職手当負担金の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会計年度任用職員制度導入に伴うフルタイム、パートタイム職員経費の増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により、比率が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今後は、事業の整理・統合によって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会計年度任用職員について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必要最低限の雇用に努めるとともに、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次行政改革大綱において目標設定している平成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年度の職員数を超えない範囲での退職者数と同数の採用を基本に、市管理施設の指定管理者制度等への移行を検討し、定員適正化と人件費の縮減に努める。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36</xdr:row>
      <xdr:rowOff>66040</xdr:rowOff>
    </xdr:to>
    <xdr:cxnSp macro="">
      <xdr:nvCxnSpPr>
        <xdr:cNvPr id="66" name="直線コネクタ 65"/>
        <xdr:cNvCxnSpPr/>
      </xdr:nvCxnSpPr>
      <xdr:spPr>
        <a:xfrm>
          <a:off x="3987800" y="61010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130810</xdr:rowOff>
    </xdr:to>
    <xdr:cxnSp macro="">
      <xdr:nvCxnSpPr>
        <xdr:cNvPr id="69" name="直線コネクタ 68"/>
        <xdr:cNvCxnSpPr/>
      </xdr:nvCxnSpPr>
      <xdr:spPr>
        <a:xfrm flipV="1">
          <a:off x="3098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35</xdr:row>
      <xdr:rowOff>138430</xdr:rowOff>
    </xdr:to>
    <xdr:cxnSp macro="">
      <xdr:nvCxnSpPr>
        <xdr:cNvPr id="72" name="直線コネクタ 71"/>
        <xdr:cNvCxnSpPr/>
      </xdr:nvCxnSpPr>
      <xdr:spPr>
        <a:xfrm flipV="1">
          <a:off x="2209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5" name="直線コネクタ 74"/>
        <xdr:cNvCxnSpPr/>
      </xdr:nvCxnSpPr>
      <xdr:spPr>
        <a:xfrm>
          <a:off x="1320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類似団体の平均値と同じ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会計年度任用職員制度開始に伴う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臨時的任用職員賃金の減、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前年度に実施した市長・市議会議員選挙経費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の減など一般財源で賄われる経常的な物件費が減少したことが要因として挙げられる。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比率の改善が見られたため、今後も事業の抜本的な見直しを継続し、行政事務経費の更なる縮減に努める。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18</xdr:row>
      <xdr:rowOff>139700</xdr:rowOff>
    </xdr:to>
    <xdr:cxnSp macro="">
      <xdr:nvCxnSpPr>
        <xdr:cNvPr id="127" name="直線コネクタ 126"/>
        <xdr:cNvCxnSpPr/>
      </xdr:nvCxnSpPr>
      <xdr:spPr>
        <a:xfrm flipV="1">
          <a:off x="15671800" y="3086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139700</xdr:rowOff>
    </xdr:from>
    <xdr:to>
      <xdr:col>78</xdr:col>
      <xdr:colOff>69850</xdr:colOff>
      <xdr:row>19</xdr:row>
      <xdr:rowOff>31750</xdr:rowOff>
    </xdr:to>
    <xdr:cxnSp macro="">
      <xdr:nvCxnSpPr>
        <xdr:cNvPr id="130" name="直線コネクタ 129"/>
        <xdr:cNvCxnSpPr/>
      </xdr:nvCxnSpPr>
      <xdr:spPr>
        <a:xfrm flipV="1">
          <a:off x="14782800" y="322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31750</xdr:rowOff>
    </xdr:to>
    <xdr:cxnSp macro="">
      <xdr:nvCxnSpPr>
        <xdr:cNvPr id="133" name="直線コネクタ 132"/>
        <xdr:cNvCxnSpPr/>
      </xdr:nvCxnSpPr>
      <xdr:spPr>
        <a:xfrm>
          <a:off x="13893800" y="326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6350</xdr:rowOff>
    </xdr:to>
    <xdr:cxnSp macro="">
      <xdr:nvCxnSpPr>
        <xdr:cNvPr id="136" name="直線コネクタ 135"/>
        <xdr:cNvCxnSpPr/>
      </xdr:nvCxnSpPr>
      <xdr:spPr>
        <a:xfrm>
          <a:off x="13004800" y="326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6" name="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88900</xdr:rowOff>
    </xdr:from>
    <xdr:to>
      <xdr:col>78</xdr:col>
      <xdr:colOff>120650</xdr:colOff>
      <xdr:row>19</xdr:row>
      <xdr:rowOff>19050</xdr:rowOff>
    </xdr:to>
    <xdr:sp macro="" textlink="">
      <xdr:nvSpPr>
        <xdr:cNvPr id="148" name="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4" name="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5" name="テキスト ボックス 154"/>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コロナ禍における生活支援として、子育て応援給付金事業、子育て世帯への臨時特別給付金事業等を実施したことによる増はあるものの、子ども医療費助成費や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生活保護扶助費の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減少は生活保護医療扶助費の減によるところが大きく、一時的なものと考えられ、少子高齢化の進展や経済を取り巻く環境の厳しい状況を踏まえると、今後扶助費の増加が見込まれるため、その動向を注視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165100</xdr:rowOff>
    </xdr:to>
    <xdr:cxnSp macro="">
      <xdr:nvCxnSpPr>
        <xdr:cNvPr id="188" name="直線コネクタ 187"/>
        <xdr:cNvCxnSpPr/>
      </xdr:nvCxnSpPr>
      <xdr:spPr>
        <a:xfrm flipV="1">
          <a:off x="3987800" y="9601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165100</xdr:rowOff>
    </xdr:to>
    <xdr:cxnSp macro="">
      <xdr:nvCxnSpPr>
        <xdr:cNvPr id="191" name="直線コネクタ 190"/>
        <xdr:cNvCxnSpPr/>
      </xdr:nvCxnSpPr>
      <xdr:spPr>
        <a:xfrm>
          <a:off x="3098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114300</xdr:rowOff>
    </xdr:to>
    <xdr:cxnSp macro="">
      <xdr:nvCxnSpPr>
        <xdr:cNvPr id="194" name="直線コネクタ 193"/>
        <xdr:cNvCxnSpPr/>
      </xdr:nvCxnSpPr>
      <xdr:spPr>
        <a:xfrm>
          <a:off x="2209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101600</xdr:rowOff>
    </xdr:to>
    <xdr:cxnSp macro="">
      <xdr:nvCxnSpPr>
        <xdr:cNvPr id="197" name="直線コネクタ 196"/>
        <xdr:cNvCxnSpPr/>
      </xdr:nvCxnSpPr>
      <xdr:spPr>
        <a:xfrm>
          <a:off x="1320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1" name="楕円 210"/>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2" name="テキスト ボックス 211"/>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3" name="楕円 212"/>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4" name="テキスト ボックス 21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類似団体の平均値を大きく下回る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主な要因として、繰出金で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事、簡易水道事業の法適用公営企業への移行に伴う性質変更による減、国民健康保険事業特別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会計等への減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による介護保険会計等への繰出金の増や施設の老朽化に伴う維持修繕費の増加が見込まれるため、各会計の経費の節減を図るとともに、公共施設等総合管理計画に基づく管理・措置を実施し、施設の長寿命化等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56</xdr:row>
      <xdr:rowOff>43180</xdr:rowOff>
    </xdr:to>
    <xdr:cxnSp macro="">
      <xdr:nvCxnSpPr>
        <xdr:cNvPr id="249" name="直線コネクタ 248"/>
        <xdr:cNvCxnSpPr/>
      </xdr:nvCxnSpPr>
      <xdr:spPr>
        <a:xfrm flipV="1">
          <a:off x="15671800" y="922528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111760</xdr:rowOff>
    </xdr:to>
    <xdr:cxnSp macro="">
      <xdr:nvCxnSpPr>
        <xdr:cNvPr id="252" name="直線コネクタ 251"/>
        <xdr:cNvCxnSpPr/>
      </xdr:nvCxnSpPr>
      <xdr:spPr>
        <a:xfrm flipV="1">
          <a:off x="14782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5" name="直線コネクタ 254"/>
        <xdr:cNvCxnSpPr/>
      </xdr:nvCxnSpPr>
      <xdr:spPr>
        <a:xfrm>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96520</xdr:rowOff>
    </xdr:to>
    <xdr:cxnSp macro="">
      <xdr:nvCxnSpPr>
        <xdr:cNvPr id="258" name="直線コネクタ 257"/>
        <xdr:cNvCxnSpPr/>
      </xdr:nvCxnSpPr>
      <xdr:spPr>
        <a:xfrm>
          <a:off x="13004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87630</xdr:rowOff>
    </xdr:from>
    <xdr:to>
      <xdr:col>82</xdr:col>
      <xdr:colOff>158750</xdr:colOff>
      <xdr:row>54</xdr:row>
      <xdr:rowOff>17780</xdr:rowOff>
    </xdr:to>
    <xdr:sp macro="" textlink="">
      <xdr:nvSpPr>
        <xdr:cNvPr id="268" name="楕円 267"/>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167657</xdr:rowOff>
    </xdr:from>
    <xdr:ext cx="762000" cy="259045"/>
    <xdr:sp macro="" textlink="">
      <xdr:nvSpPr>
        <xdr:cNvPr id="269" name="その他該当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1" name="テキスト ボックス 270"/>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3" name="テキスト ボックス 272"/>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5" name="テキスト ボックス 274"/>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6" name="楕円 275"/>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7" name="テキスト ボックス 276"/>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全国各地から応援いただく中で高水準を維持している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ふるさと納税寄附金の返礼品購入費の増、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生活保護費等国庫負担金返納金の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下水道事業、簡易水道事業の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公営企業法適用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に伴う性質変更による増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などにより大幅に増加した。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東山梨行政事務組合への常備消防施設等の建設に係る公債費負担金の減や下水道事業会計の公債費の減により減少傾向にあると見込んでいるが、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近づくことができる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よう、各種補助金や負担金などの必要性や効果を充分検討し、縮減に努める。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38</xdr:row>
      <xdr:rowOff>122428</xdr:rowOff>
    </xdr:to>
    <xdr:cxnSp macro="">
      <xdr:nvCxnSpPr>
        <xdr:cNvPr id="307" name="直線コネクタ 306"/>
        <xdr:cNvCxnSpPr/>
      </xdr:nvCxnSpPr>
      <xdr:spPr>
        <a:xfrm>
          <a:off x="15671800" y="6331204"/>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159004</xdr:rowOff>
    </xdr:to>
    <xdr:cxnSp macro="">
      <xdr:nvCxnSpPr>
        <xdr:cNvPr id="310" name="直線コネクタ 309"/>
        <xdr:cNvCxnSpPr/>
      </xdr:nvCxnSpPr>
      <xdr:spPr>
        <a:xfrm>
          <a:off x="14782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145288</xdr:rowOff>
    </xdr:to>
    <xdr:cxnSp macro="">
      <xdr:nvCxnSpPr>
        <xdr:cNvPr id="313" name="直線コネクタ 312"/>
        <xdr:cNvCxnSpPr/>
      </xdr:nvCxnSpPr>
      <xdr:spPr>
        <a:xfrm>
          <a:off x="13893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140716</xdr:rowOff>
    </xdr:to>
    <xdr:cxnSp macro="">
      <xdr:nvCxnSpPr>
        <xdr:cNvPr id="316" name="直線コネクタ 315"/>
        <xdr:cNvCxnSpPr/>
      </xdr:nvCxnSpPr>
      <xdr:spPr>
        <a:xfrm>
          <a:off x="13004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6" name="楕円 325"/>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7"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9" name="テキスト ボックス 328"/>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1" name="テキスト ボックス 33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5" name="テキスト ボックス 334"/>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ポイント増加した。新市まちづくり計画に基づき実施してきた各事業の充当財源である合併特例事業債、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普通交付税の代替財源として発行した臨時財政対策債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の償還が本格化したことが主な要因として挙げられる。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年度に償還のピークを迎え、数年は高止まりするため、それまでは厳しい財政運営になることが予想されるが、地方債の新規発行を抑制し、比率の改善に努める。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94615</xdr:rowOff>
    </xdr:to>
    <xdr:cxnSp macro="">
      <xdr:nvCxnSpPr>
        <xdr:cNvPr id="367" name="直線コネクタ 366"/>
        <xdr:cNvCxnSpPr/>
      </xdr:nvCxnSpPr>
      <xdr:spPr>
        <a:xfrm>
          <a:off x="3987800" y="129457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71755</xdr:rowOff>
    </xdr:from>
    <xdr:to>
      <xdr:col>19</xdr:col>
      <xdr:colOff>187325</xdr:colOff>
      <xdr:row>75</xdr:row>
      <xdr:rowOff>86995</xdr:rowOff>
    </xdr:to>
    <xdr:cxnSp macro="">
      <xdr:nvCxnSpPr>
        <xdr:cNvPr id="370" name="直線コネクタ 369"/>
        <xdr:cNvCxnSpPr/>
      </xdr:nvCxnSpPr>
      <xdr:spPr>
        <a:xfrm>
          <a:off x="3098800" y="12930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56515</xdr:rowOff>
    </xdr:from>
    <xdr:to>
      <xdr:col>15</xdr:col>
      <xdr:colOff>98425</xdr:colOff>
      <xdr:row>75</xdr:row>
      <xdr:rowOff>71755</xdr:rowOff>
    </xdr:to>
    <xdr:cxnSp macro="">
      <xdr:nvCxnSpPr>
        <xdr:cNvPr id="373" name="直線コネクタ 372"/>
        <xdr:cNvCxnSpPr/>
      </xdr:nvCxnSpPr>
      <xdr:spPr>
        <a:xfrm>
          <a:off x="2209800" y="129152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56515</xdr:rowOff>
    </xdr:to>
    <xdr:cxnSp macro="">
      <xdr:nvCxnSpPr>
        <xdr:cNvPr id="376" name="直線コネクタ 375"/>
        <xdr:cNvCxnSpPr/>
      </xdr:nvCxnSpPr>
      <xdr:spPr>
        <a:xfrm>
          <a:off x="1320800" y="129057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43815</xdr:rowOff>
    </xdr:from>
    <xdr:to>
      <xdr:col>24</xdr:col>
      <xdr:colOff>76200</xdr:colOff>
      <xdr:row>75</xdr:row>
      <xdr:rowOff>145415</xdr:rowOff>
    </xdr:to>
    <xdr:sp macro="" textlink="">
      <xdr:nvSpPr>
        <xdr:cNvPr id="386" name="楕円 385"/>
        <xdr:cNvSpPr/>
      </xdr:nvSpPr>
      <xdr:spPr>
        <a:xfrm>
          <a:off x="47752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15892</xdr:rowOff>
    </xdr:from>
    <xdr:ext cx="762000" cy="259045"/>
    <xdr:sp macro="" textlink="">
      <xdr:nvSpPr>
        <xdr:cNvPr id="387" name="公債費該当値テキスト"/>
        <xdr:cNvSpPr txBox="1"/>
      </xdr:nvSpPr>
      <xdr:spPr>
        <a:xfrm>
          <a:off x="4914900" y="128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88" name="楕円 387"/>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122572</xdr:rowOff>
    </xdr:from>
    <xdr:ext cx="736600" cy="259045"/>
    <xdr:sp macro="" textlink="">
      <xdr:nvSpPr>
        <xdr:cNvPr id="389" name="テキスト ボックス 388"/>
        <xdr:cNvSpPr txBox="1"/>
      </xdr:nvSpPr>
      <xdr:spPr>
        <a:xfrm>
          <a:off x="3606800" y="1298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20955</xdr:rowOff>
    </xdr:from>
    <xdr:to>
      <xdr:col>15</xdr:col>
      <xdr:colOff>149225</xdr:colOff>
      <xdr:row>75</xdr:row>
      <xdr:rowOff>122555</xdr:rowOff>
    </xdr:to>
    <xdr:sp macro="" textlink="">
      <xdr:nvSpPr>
        <xdr:cNvPr id="390" name="楕円 389"/>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107332</xdr:rowOff>
    </xdr:from>
    <xdr:ext cx="762000" cy="259045"/>
    <xdr:sp macro="" textlink="">
      <xdr:nvSpPr>
        <xdr:cNvPr id="391" name="テキスト ボックス 390"/>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xdr:rowOff>
    </xdr:from>
    <xdr:to>
      <xdr:col>11</xdr:col>
      <xdr:colOff>60325</xdr:colOff>
      <xdr:row>75</xdr:row>
      <xdr:rowOff>107315</xdr:rowOff>
    </xdr:to>
    <xdr:sp macro="" textlink="">
      <xdr:nvSpPr>
        <xdr:cNvPr id="392" name="楕円 391"/>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92091</xdr:rowOff>
    </xdr:from>
    <xdr:ext cx="762000" cy="259045"/>
    <xdr:sp macro="" textlink="">
      <xdr:nvSpPr>
        <xdr:cNvPr id="393" name="テキスト ボックス 392"/>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4" name="楕円 393"/>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82566</xdr:rowOff>
    </xdr:from>
    <xdr:ext cx="762000" cy="259045"/>
    <xdr:sp macro="" textlink="">
      <xdr:nvSpPr>
        <xdr:cNvPr id="395" name="テキスト ボックス 394"/>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合併特例債や臨時財政対策債などの償還が本格化したことにより、公債費は増加しているが、一般財源を充当する人件費や補助費等などの経常経費の増加がそれを上回ったため、比率が増加した。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経常経費の削減に向けて、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次行政改革大綱に示された各種施策を着実に実行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75</xdr:row>
      <xdr:rowOff>156718</xdr:rowOff>
    </xdr:to>
    <xdr:cxnSp macro="">
      <xdr:nvCxnSpPr>
        <xdr:cNvPr id="426" name="直線コネクタ 425"/>
        <xdr:cNvCxnSpPr/>
      </xdr:nvCxnSpPr>
      <xdr:spPr>
        <a:xfrm>
          <a:off x="15671800" y="12988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8128</xdr:rowOff>
    </xdr:to>
    <xdr:cxnSp macro="">
      <xdr:nvCxnSpPr>
        <xdr:cNvPr id="429" name="直線コネクタ 428"/>
        <xdr:cNvCxnSpPr/>
      </xdr:nvCxnSpPr>
      <xdr:spPr>
        <a:xfrm flipV="1">
          <a:off x="14782800" y="12988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8128</xdr:rowOff>
    </xdr:to>
    <xdr:cxnSp macro="">
      <xdr:nvCxnSpPr>
        <xdr:cNvPr id="432" name="直線コネクタ 431"/>
        <xdr:cNvCxnSpPr/>
      </xdr:nvCxnSpPr>
      <xdr:spPr>
        <a:xfrm>
          <a:off x="13893800" y="13015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156718</xdr:rowOff>
    </xdr:to>
    <xdr:cxnSp macro="">
      <xdr:nvCxnSpPr>
        <xdr:cNvPr id="435" name="直線コネクタ 434"/>
        <xdr:cNvCxnSpPr/>
      </xdr:nvCxnSpPr>
      <xdr:spPr>
        <a:xfrm>
          <a:off x="13004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5" name="楕円 444"/>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6"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7" name="楕円 446"/>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8" name="テキスト ボックス 447"/>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49" name="楕円 448"/>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0" name="テキスト ボックス 449"/>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1" name="楕円 450"/>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2" name="テキスト ボックス 451"/>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3" name="楕円 452"/>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4" name="テキスト ボックス 453"/>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26884</xdr:rowOff>
    </xdr:from>
    <xdr:to>
      <xdr:col>29</xdr:col>
      <xdr:colOff>127000</xdr:colOff>
      <xdr:row>18</xdr:row>
      <xdr:rowOff>56417</xdr:rowOff>
    </xdr:to>
    <xdr:cxnSp macro="">
      <xdr:nvCxnSpPr>
        <xdr:cNvPr id="52" name="直線コネクタ 51"/>
        <xdr:cNvCxnSpPr/>
      </xdr:nvCxnSpPr>
      <xdr:spPr bwMode="auto">
        <a:xfrm flipV="1">
          <a:off x="5003800" y="3160609"/>
          <a:ext cx="647700" cy="2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47578</xdr:rowOff>
    </xdr:from>
    <xdr:to>
      <xdr:col>26</xdr:col>
      <xdr:colOff>50800</xdr:colOff>
      <xdr:row>18</xdr:row>
      <xdr:rowOff>56417</xdr:rowOff>
    </xdr:to>
    <xdr:cxnSp macro="">
      <xdr:nvCxnSpPr>
        <xdr:cNvPr id="55" name="直線コネクタ 54"/>
        <xdr:cNvCxnSpPr/>
      </xdr:nvCxnSpPr>
      <xdr:spPr bwMode="auto">
        <a:xfrm>
          <a:off x="4305300" y="3181303"/>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47578</xdr:rowOff>
    </xdr:from>
    <xdr:to>
      <xdr:col>22</xdr:col>
      <xdr:colOff>114300</xdr:colOff>
      <xdr:row>18</xdr:row>
      <xdr:rowOff>78559</xdr:rowOff>
    </xdr:to>
    <xdr:cxnSp macro="">
      <xdr:nvCxnSpPr>
        <xdr:cNvPr id="58" name="直線コネクタ 57"/>
        <xdr:cNvCxnSpPr/>
      </xdr:nvCxnSpPr>
      <xdr:spPr bwMode="auto">
        <a:xfrm flipV="1">
          <a:off x="3606800" y="3181303"/>
          <a:ext cx="698500" cy="3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78559</xdr:rowOff>
    </xdr:from>
    <xdr:to>
      <xdr:col>18</xdr:col>
      <xdr:colOff>177800</xdr:colOff>
      <xdr:row>18</xdr:row>
      <xdr:rowOff>115352</xdr:rowOff>
    </xdr:to>
    <xdr:cxnSp macro="">
      <xdr:nvCxnSpPr>
        <xdr:cNvPr id="61" name="直線コネクタ 60"/>
        <xdr:cNvCxnSpPr/>
      </xdr:nvCxnSpPr>
      <xdr:spPr bwMode="auto">
        <a:xfrm flipV="1">
          <a:off x="2908300" y="3212284"/>
          <a:ext cx="698500" cy="3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147534</xdr:rowOff>
    </xdr:from>
    <xdr:to>
      <xdr:col>29</xdr:col>
      <xdr:colOff>177800</xdr:colOff>
      <xdr:row>18</xdr:row>
      <xdr:rowOff>77684</xdr:rowOff>
    </xdr:to>
    <xdr:sp macro="" textlink="">
      <xdr:nvSpPr>
        <xdr:cNvPr id="71" name="楕円 70"/>
        <xdr:cNvSpPr/>
      </xdr:nvSpPr>
      <xdr:spPr bwMode="auto">
        <a:xfrm>
          <a:off x="5600700" y="310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119611</xdr:rowOff>
    </xdr:from>
    <xdr:ext cx="762000" cy="259045"/>
    <xdr:sp macro="" textlink="">
      <xdr:nvSpPr>
        <xdr:cNvPr id="72" name="人口1人当たり決算額の推移該当値テキスト130"/>
        <xdr:cNvSpPr txBox="1"/>
      </xdr:nvSpPr>
      <xdr:spPr>
        <a:xfrm>
          <a:off x="5740400" y="308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5617</xdr:rowOff>
    </xdr:from>
    <xdr:to>
      <xdr:col>26</xdr:col>
      <xdr:colOff>101600</xdr:colOff>
      <xdr:row>18</xdr:row>
      <xdr:rowOff>107217</xdr:rowOff>
    </xdr:to>
    <xdr:sp macro="" textlink="">
      <xdr:nvSpPr>
        <xdr:cNvPr id="73" name="楕円 72"/>
        <xdr:cNvSpPr/>
      </xdr:nvSpPr>
      <xdr:spPr bwMode="auto">
        <a:xfrm>
          <a:off x="4953000" y="313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91994</xdr:rowOff>
    </xdr:from>
    <xdr:ext cx="736600" cy="259045"/>
    <xdr:sp macro="" textlink="">
      <xdr:nvSpPr>
        <xdr:cNvPr id="74" name="テキスト ボックス 73"/>
        <xdr:cNvSpPr txBox="1"/>
      </xdr:nvSpPr>
      <xdr:spPr>
        <a:xfrm>
          <a:off x="4622800" y="3225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168228</xdr:rowOff>
    </xdr:from>
    <xdr:to>
      <xdr:col>22</xdr:col>
      <xdr:colOff>165100</xdr:colOff>
      <xdr:row>18</xdr:row>
      <xdr:rowOff>98378</xdr:rowOff>
    </xdr:to>
    <xdr:sp macro="" textlink="">
      <xdr:nvSpPr>
        <xdr:cNvPr id="75" name="楕円 74"/>
        <xdr:cNvSpPr/>
      </xdr:nvSpPr>
      <xdr:spPr bwMode="auto">
        <a:xfrm>
          <a:off x="4254500" y="313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83155</xdr:rowOff>
    </xdr:from>
    <xdr:ext cx="762000" cy="259045"/>
    <xdr:sp macro="" textlink="">
      <xdr:nvSpPr>
        <xdr:cNvPr id="76" name="テキスト ボックス 75"/>
        <xdr:cNvSpPr txBox="1"/>
      </xdr:nvSpPr>
      <xdr:spPr>
        <a:xfrm>
          <a:off x="3924300" y="321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27759</xdr:rowOff>
    </xdr:from>
    <xdr:to>
      <xdr:col>19</xdr:col>
      <xdr:colOff>38100</xdr:colOff>
      <xdr:row>18</xdr:row>
      <xdr:rowOff>129359</xdr:rowOff>
    </xdr:to>
    <xdr:sp macro="" textlink="">
      <xdr:nvSpPr>
        <xdr:cNvPr id="77" name="楕円 76"/>
        <xdr:cNvSpPr/>
      </xdr:nvSpPr>
      <xdr:spPr bwMode="auto">
        <a:xfrm>
          <a:off x="3556000" y="316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114135</xdr:rowOff>
    </xdr:from>
    <xdr:ext cx="762000" cy="259045"/>
    <xdr:sp macro="" textlink="">
      <xdr:nvSpPr>
        <xdr:cNvPr id="78" name="テキスト ボックス 77"/>
        <xdr:cNvSpPr txBox="1"/>
      </xdr:nvSpPr>
      <xdr:spPr>
        <a:xfrm>
          <a:off x="3225800" y="324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64552</xdr:rowOff>
    </xdr:from>
    <xdr:to>
      <xdr:col>15</xdr:col>
      <xdr:colOff>101600</xdr:colOff>
      <xdr:row>18</xdr:row>
      <xdr:rowOff>166152</xdr:rowOff>
    </xdr:to>
    <xdr:sp macro="" textlink="">
      <xdr:nvSpPr>
        <xdr:cNvPr id="79" name="楕円 78"/>
        <xdr:cNvSpPr/>
      </xdr:nvSpPr>
      <xdr:spPr bwMode="auto">
        <a:xfrm>
          <a:off x="2857500" y="319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150929</xdr:rowOff>
    </xdr:from>
    <xdr:ext cx="762000" cy="259045"/>
    <xdr:sp macro="" textlink="">
      <xdr:nvSpPr>
        <xdr:cNvPr id="80" name="テキスト ボックス 79"/>
        <xdr:cNvSpPr txBox="1"/>
      </xdr:nvSpPr>
      <xdr:spPr>
        <a:xfrm>
          <a:off x="2527300" y="328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269014</xdr:rowOff>
    </xdr:from>
    <xdr:to>
      <xdr:col>29</xdr:col>
      <xdr:colOff>127000</xdr:colOff>
      <xdr:row>37</xdr:row>
      <xdr:rowOff>272972</xdr:rowOff>
    </xdr:to>
    <xdr:cxnSp macro="">
      <xdr:nvCxnSpPr>
        <xdr:cNvPr id="114" name="直線コネクタ 113"/>
        <xdr:cNvCxnSpPr/>
      </xdr:nvCxnSpPr>
      <xdr:spPr bwMode="auto">
        <a:xfrm>
          <a:off x="5003800" y="7393714"/>
          <a:ext cx="647700" cy="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257750</xdr:rowOff>
    </xdr:from>
    <xdr:ext cx="762000" cy="259045"/>
    <xdr:sp macro="" textlink="">
      <xdr:nvSpPr>
        <xdr:cNvPr id="115" name="人口1人当たり決算額の推移平均値テキスト445"/>
        <xdr:cNvSpPr txBox="1"/>
      </xdr:nvSpPr>
      <xdr:spPr>
        <a:xfrm>
          <a:off x="5740400" y="7382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269014</xdr:rowOff>
    </xdr:from>
    <xdr:to>
      <xdr:col>26</xdr:col>
      <xdr:colOff>50800</xdr:colOff>
      <xdr:row>37</xdr:row>
      <xdr:rowOff>273514</xdr:rowOff>
    </xdr:to>
    <xdr:cxnSp macro="">
      <xdr:nvCxnSpPr>
        <xdr:cNvPr id="117" name="直線コネクタ 116"/>
        <xdr:cNvCxnSpPr/>
      </xdr:nvCxnSpPr>
      <xdr:spPr bwMode="auto">
        <a:xfrm flipV="1">
          <a:off x="4305300" y="7393714"/>
          <a:ext cx="698500" cy="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273514</xdr:rowOff>
    </xdr:from>
    <xdr:to>
      <xdr:col>22</xdr:col>
      <xdr:colOff>114300</xdr:colOff>
      <xdr:row>37</xdr:row>
      <xdr:rowOff>294125</xdr:rowOff>
    </xdr:to>
    <xdr:cxnSp macro="">
      <xdr:nvCxnSpPr>
        <xdr:cNvPr id="120" name="直線コネクタ 119"/>
        <xdr:cNvCxnSpPr/>
      </xdr:nvCxnSpPr>
      <xdr:spPr bwMode="auto">
        <a:xfrm flipV="1">
          <a:off x="3606800" y="7398214"/>
          <a:ext cx="698500" cy="20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294125</xdr:rowOff>
    </xdr:from>
    <xdr:to>
      <xdr:col>18</xdr:col>
      <xdr:colOff>177800</xdr:colOff>
      <xdr:row>37</xdr:row>
      <xdr:rowOff>304195</xdr:rowOff>
    </xdr:to>
    <xdr:cxnSp macro="">
      <xdr:nvCxnSpPr>
        <xdr:cNvPr id="123" name="直線コネクタ 122"/>
        <xdr:cNvCxnSpPr/>
      </xdr:nvCxnSpPr>
      <xdr:spPr bwMode="auto">
        <a:xfrm flipV="1">
          <a:off x="2908300" y="7418825"/>
          <a:ext cx="698500" cy="10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222172</xdr:rowOff>
    </xdr:from>
    <xdr:to>
      <xdr:col>29</xdr:col>
      <xdr:colOff>177800</xdr:colOff>
      <xdr:row>37</xdr:row>
      <xdr:rowOff>323772</xdr:rowOff>
    </xdr:to>
    <xdr:sp macro="" textlink="">
      <xdr:nvSpPr>
        <xdr:cNvPr id="133" name="楕円 132"/>
        <xdr:cNvSpPr/>
      </xdr:nvSpPr>
      <xdr:spPr bwMode="auto">
        <a:xfrm>
          <a:off x="5600700" y="734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67249</xdr:rowOff>
    </xdr:from>
    <xdr:ext cx="762000" cy="259045"/>
    <xdr:sp macro="" textlink="">
      <xdr:nvSpPr>
        <xdr:cNvPr id="134" name="人口1人当たり決算額の推移該当値テキスト445"/>
        <xdr:cNvSpPr txBox="1"/>
      </xdr:nvSpPr>
      <xdr:spPr>
        <a:xfrm>
          <a:off x="5740400" y="719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218214</xdr:rowOff>
    </xdr:from>
    <xdr:to>
      <xdr:col>26</xdr:col>
      <xdr:colOff>101600</xdr:colOff>
      <xdr:row>37</xdr:row>
      <xdr:rowOff>319814</xdr:rowOff>
    </xdr:to>
    <xdr:sp macro="" textlink="">
      <xdr:nvSpPr>
        <xdr:cNvPr id="135" name="楕円 134"/>
        <xdr:cNvSpPr/>
      </xdr:nvSpPr>
      <xdr:spPr bwMode="auto">
        <a:xfrm>
          <a:off x="4953000" y="734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158541</xdr:rowOff>
    </xdr:from>
    <xdr:ext cx="736600" cy="259045"/>
    <xdr:sp macro="" textlink="">
      <xdr:nvSpPr>
        <xdr:cNvPr id="136" name="テキスト ボックス 135"/>
        <xdr:cNvSpPr txBox="1"/>
      </xdr:nvSpPr>
      <xdr:spPr>
        <a:xfrm>
          <a:off x="4622800" y="7111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222714</xdr:rowOff>
    </xdr:from>
    <xdr:to>
      <xdr:col>22</xdr:col>
      <xdr:colOff>165100</xdr:colOff>
      <xdr:row>37</xdr:row>
      <xdr:rowOff>324314</xdr:rowOff>
    </xdr:to>
    <xdr:sp macro="" textlink="">
      <xdr:nvSpPr>
        <xdr:cNvPr id="137" name="楕円 136"/>
        <xdr:cNvSpPr/>
      </xdr:nvSpPr>
      <xdr:spPr bwMode="auto">
        <a:xfrm>
          <a:off x="4254500" y="734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163041</xdr:rowOff>
    </xdr:from>
    <xdr:ext cx="762000" cy="259045"/>
    <xdr:sp macro="" textlink="">
      <xdr:nvSpPr>
        <xdr:cNvPr id="138" name="テキスト ボックス 137"/>
        <xdr:cNvSpPr txBox="1"/>
      </xdr:nvSpPr>
      <xdr:spPr>
        <a:xfrm>
          <a:off x="3924300" y="711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243325</xdr:rowOff>
    </xdr:from>
    <xdr:to>
      <xdr:col>19</xdr:col>
      <xdr:colOff>38100</xdr:colOff>
      <xdr:row>38</xdr:row>
      <xdr:rowOff>2025</xdr:rowOff>
    </xdr:to>
    <xdr:sp macro="" textlink="">
      <xdr:nvSpPr>
        <xdr:cNvPr id="139" name="楕円 138"/>
        <xdr:cNvSpPr/>
      </xdr:nvSpPr>
      <xdr:spPr bwMode="auto">
        <a:xfrm>
          <a:off x="3556000" y="736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12202</xdr:rowOff>
    </xdr:from>
    <xdr:ext cx="762000" cy="259045"/>
    <xdr:sp macro="" textlink="">
      <xdr:nvSpPr>
        <xdr:cNvPr id="140" name="テキスト ボックス 139"/>
        <xdr:cNvSpPr txBox="1"/>
      </xdr:nvSpPr>
      <xdr:spPr>
        <a:xfrm>
          <a:off x="3225800" y="713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253395</xdr:rowOff>
    </xdr:from>
    <xdr:to>
      <xdr:col>15</xdr:col>
      <xdr:colOff>101600</xdr:colOff>
      <xdr:row>38</xdr:row>
      <xdr:rowOff>12095</xdr:rowOff>
    </xdr:to>
    <xdr:sp macro="" textlink="">
      <xdr:nvSpPr>
        <xdr:cNvPr id="141" name="楕円 140"/>
        <xdr:cNvSpPr/>
      </xdr:nvSpPr>
      <xdr:spPr bwMode="auto">
        <a:xfrm>
          <a:off x="2857500" y="73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22272</xdr:rowOff>
    </xdr:from>
    <xdr:ext cx="762000" cy="259045"/>
    <xdr:sp macro="" textlink="">
      <xdr:nvSpPr>
        <xdr:cNvPr id="142" name="テキスト ボックス 141"/>
        <xdr:cNvSpPr txBox="1"/>
      </xdr:nvSpPr>
      <xdr:spPr>
        <a:xfrm>
          <a:off x="25273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30,770
30,543
264.11
21,702,357
20,926,157
610,978
10,292,608
20,957,906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162799</xdr:rowOff>
    </xdr:from>
    <xdr:to>
      <xdr:col>24</xdr:col>
      <xdr:colOff>63500</xdr:colOff>
      <xdr:row>36</xdr:row>
      <xdr:rowOff>106673</xdr:rowOff>
    </xdr:to>
    <xdr:cxnSp macro="">
      <xdr:nvCxnSpPr>
        <xdr:cNvPr id="63" name="直線コネクタ 62"/>
        <xdr:cNvCxnSpPr/>
      </xdr:nvCxnSpPr>
      <xdr:spPr>
        <a:xfrm flipV="1">
          <a:off x="3797300" y="6163549"/>
          <a:ext cx="838200" cy="1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106673</xdr:rowOff>
    </xdr:from>
    <xdr:to>
      <xdr:col>19</xdr:col>
      <xdr:colOff>177800</xdr:colOff>
      <xdr:row>36</xdr:row>
      <xdr:rowOff>116579</xdr:rowOff>
    </xdr:to>
    <xdr:cxnSp macro="">
      <xdr:nvCxnSpPr>
        <xdr:cNvPr id="66" name="直線コネクタ 65"/>
        <xdr:cNvCxnSpPr/>
      </xdr:nvCxnSpPr>
      <xdr:spPr>
        <a:xfrm flipV="1">
          <a:off x="2908300" y="627887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116579</xdr:rowOff>
    </xdr:from>
    <xdr:to>
      <xdr:col>15</xdr:col>
      <xdr:colOff>50800</xdr:colOff>
      <xdr:row>36</xdr:row>
      <xdr:rowOff>127018</xdr:rowOff>
    </xdr:to>
    <xdr:cxnSp macro="">
      <xdr:nvCxnSpPr>
        <xdr:cNvPr id="69" name="直線コネクタ 68"/>
        <xdr:cNvCxnSpPr/>
      </xdr:nvCxnSpPr>
      <xdr:spPr>
        <a:xfrm flipV="1">
          <a:off x="2019300" y="6288779"/>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127018</xdr:rowOff>
    </xdr:from>
    <xdr:to>
      <xdr:col>10</xdr:col>
      <xdr:colOff>114300</xdr:colOff>
      <xdr:row>36</xdr:row>
      <xdr:rowOff>154287</xdr:rowOff>
    </xdr:to>
    <xdr:cxnSp macro="">
      <xdr:nvCxnSpPr>
        <xdr:cNvPr id="72" name="直線コネクタ 71"/>
        <xdr:cNvCxnSpPr/>
      </xdr:nvCxnSpPr>
      <xdr:spPr>
        <a:xfrm flipV="1">
          <a:off x="1130300" y="6299218"/>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111999</xdr:rowOff>
    </xdr:from>
    <xdr:to>
      <xdr:col>24</xdr:col>
      <xdr:colOff>114300</xdr:colOff>
      <xdr:row>36</xdr:row>
      <xdr:rowOff>42149</xdr:rowOff>
    </xdr:to>
    <xdr:sp macro="" textlink="">
      <xdr:nvSpPr>
        <xdr:cNvPr id="82" name="楕円 81"/>
        <xdr:cNvSpPr/>
      </xdr:nvSpPr>
      <xdr:spPr>
        <a:xfrm>
          <a:off x="4584700" y="61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90426</xdr:rowOff>
    </xdr:from>
    <xdr:ext cx="534377" cy="259045"/>
    <xdr:sp macro="" textlink="">
      <xdr:nvSpPr>
        <xdr:cNvPr id="83" name="人件費該当値テキスト"/>
        <xdr:cNvSpPr txBox="1"/>
      </xdr:nvSpPr>
      <xdr:spPr>
        <a:xfrm>
          <a:off x="4686300" y="60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55873</xdr:rowOff>
    </xdr:from>
    <xdr:to>
      <xdr:col>20</xdr:col>
      <xdr:colOff>38100</xdr:colOff>
      <xdr:row>36</xdr:row>
      <xdr:rowOff>157473</xdr:rowOff>
    </xdr:to>
    <xdr:sp macro="" textlink="">
      <xdr:nvSpPr>
        <xdr:cNvPr id="84" name="楕円 83"/>
        <xdr:cNvSpPr/>
      </xdr:nvSpPr>
      <xdr:spPr>
        <a:xfrm>
          <a:off x="3746500" y="62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148600</xdr:rowOff>
    </xdr:from>
    <xdr:ext cx="534377" cy="259045"/>
    <xdr:sp macro="" textlink="">
      <xdr:nvSpPr>
        <xdr:cNvPr id="85" name="テキスト ボックス 84"/>
        <xdr:cNvSpPr txBox="1"/>
      </xdr:nvSpPr>
      <xdr:spPr>
        <a:xfrm>
          <a:off x="3530111" y="63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65779</xdr:rowOff>
    </xdr:from>
    <xdr:to>
      <xdr:col>15</xdr:col>
      <xdr:colOff>101600</xdr:colOff>
      <xdr:row>36</xdr:row>
      <xdr:rowOff>167379</xdr:rowOff>
    </xdr:to>
    <xdr:sp macro="" textlink="">
      <xdr:nvSpPr>
        <xdr:cNvPr id="86" name="楕円 85"/>
        <xdr:cNvSpPr/>
      </xdr:nvSpPr>
      <xdr:spPr>
        <a:xfrm>
          <a:off x="2857500" y="62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158506</xdr:rowOff>
    </xdr:from>
    <xdr:ext cx="534377" cy="259045"/>
    <xdr:sp macro="" textlink="">
      <xdr:nvSpPr>
        <xdr:cNvPr id="87" name="テキスト ボックス 86"/>
        <xdr:cNvSpPr txBox="1"/>
      </xdr:nvSpPr>
      <xdr:spPr>
        <a:xfrm>
          <a:off x="2641111" y="63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76218</xdr:rowOff>
    </xdr:from>
    <xdr:to>
      <xdr:col>10</xdr:col>
      <xdr:colOff>165100</xdr:colOff>
      <xdr:row>37</xdr:row>
      <xdr:rowOff>6368</xdr:rowOff>
    </xdr:to>
    <xdr:sp macro="" textlink="">
      <xdr:nvSpPr>
        <xdr:cNvPr id="88" name="楕円 87"/>
        <xdr:cNvSpPr/>
      </xdr:nvSpPr>
      <xdr:spPr>
        <a:xfrm>
          <a:off x="1968500" y="62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168945</xdr:rowOff>
    </xdr:from>
    <xdr:ext cx="534377" cy="259045"/>
    <xdr:sp macro="" textlink="">
      <xdr:nvSpPr>
        <xdr:cNvPr id="89" name="テキスト ボックス 88"/>
        <xdr:cNvSpPr txBox="1"/>
      </xdr:nvSpPr>
      <xdr:spPr>
        <a:xfrm>
          <a:off x="1752111" y="63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103487</xdr:rowOff>
    </xdr:from>
    <xdr:to>
      <xdr:col>6</xdr:col>
      <xdr:colOff>38100</xdr:colOff>
      <xdr:row>37</xdr:row>
      <xdr:rowOff>33637</xdr:rowOff>
    </xdr:to>
    <xdr:sp macro="" textlink="">
      <xdr:nvSpPr>
        <xdr:cNvPr id="90" name="楕円 89"/>
        <xdr:cNvSpPr/>
      </xdr:nvSpPr>
      <xdr:spPr>
        <a:xfrm>
          <a:off x="1079500" y="62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24764</xdr:rowOff>
    </xdr:from>
    <xdr:ext cx="534377" cy="259045"/>
    <xdr:sp macro="" textlink="">
      <xdr:nvSpPr>
        <xdr:cNvPr id="91" name="テキスト ボックス 90"/>
        <xdr:cNvSpPr txBox="1"/>
      </xdr:nvSpPr>
      <xdr:spPr>
        <a:xfrm>
          <a:off x="863111" y="636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151182</xdr:rowOff>
    </xdr:from>
    <xdr:to>
      <xdr:col>24</xdr:col>
      <xdr:colOff>63500</xdr:colOff>
      <xdr:row>57</xdr:row>
      <xdr:rowOff>156378</xdr:rowOff>
    </xdr:to>
    <xdr:cxnSp macro="">
      <xdr:nvCxnSpPr>
        <xdr:cNvPr id="122" name="直線コネクタ 121"/>
        <xdr:cNvCxnSpPr/>
      </xdr:nvCxnSpPr>
      <xdr:spPr>
        <a:xfrm>
          <a:off x="3797300" y="9923832"/>
          <a:ext cx="8382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151182</xdr:rowOff>
    </xdr:from>
    <xdr:to>
      <xdr:col>19</xdr:col>
      <xdr:colOff>177800</xdr:colOff>
      <xdr:row>57</xdr:row>
      <xdr:rowOff>157315</xdr:rowOff>
    </xdr:to>
    <xdr:cxnSp macro="">
      <xdr:nvCxnSpPr>
        <xdr:cNvPr id="125" name="直線コネクタ 124"/>
        <xdr:cNvCxnSpPr/>
      </xdr:nvCxnSpPr>
      <xdr:spPr>
        <a:xfrm flipV="1">
          <a:off x="2908300" y="9923832"/>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157315</xdr:rowOff>
    </xdr:from>
    <xdr:to>
      <xdr:col>15</xdr:col>
      <xdr:colOff>50800</xdr:colOff>
      <xdr:row>57</xdr:row>
      <xdr:rowOff>164767</xdr:rowOff>
    </xdr:to>
    <xdr:cxnSp macro="">
      <xdr:nvCxnSpPr>
        <xdr:cNvPr id="128" name="直線コネクタ 127"/>
        <xdr:cNvCxnSpPr/>
      </xdr:nvCxnSpPr>
      <xdr:spPr>
        <a:xfrm flipV="1">
          <a:off x="2019300" y="9929965"/>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140206</xdr:rowOff>
    </xdr:from>
    <xdr:to>
      <xdr:col>10</xdr:col>
      <xdr:colOff>114300</xdr:colOff>
      <xdr:row>57</xdr:row>
      <xdr:rowOff>164767</xdr:rowOff>
    </xdr:to>
    <xdr:cxnSp macro="">
      <xdr:nvCxnSpPr>
        <xdr:cNvPr id="131" name="直線コネクタ 130"/>
        <xdr:cNvCxnSpPr/>
      </xdr:nvCxnSpPr>
      <xdr:spPr>
        <a:xfrm>
          <a:off x="1130300" y="9912856"/>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105578</xdr:rowOff>
    </xdr:from>
    <xdr:to>
      <xdr:col>24</xdr:col>
      <xdr:colOff>114300</xdr:colOff>
      <xdr:row>58</xdr:row>
      <xdr:rowOff>35728</xdr:rowOff>
    </xdr:to>
    <xdr:sp macro="" textlink="">
      <xdr:nvSpPr>
        <xdr:cNvPr id="141" name="楕円 140"/>
        <xdr:cNvSpPr/>
      </xdr:nvSpPr>
      <xdr:spPr>
        <a:xfrm>
          <a:off x="4584700" y="98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84005</xdr:rowOff>
    </xdr:from>
    <xdr:ext cx="534377" cy="259045"/>
    <xdr:sp macro="" textlink="">
      <xdr:nvSpPr>
        <xdr:cNvPr id="142" name="物件費該当値テキスト"/>
        <xdr:cNvSpPr txBox="1"/>
      </xdr:nvSpPr>
      <xdr:spPr>
        <a:xfrm>
          <a:off x="4686300" y="98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100382</xdr:rowOff>
    </xdr:from>
    <xdr:to>
      <xdr:col>20</xdr:col>
      <xdr:colOff>38100</xdr:colOff>
      <xdr:row>58</xdr:row>
      <xdr:rowOff>30532</xdr:rowOff>
    </xdr:to>
    <xdr:sp macro="" textlink="">
      <xdr:nvSpPr>
        <xdr:cNvPr id="143" name="楕円 142"/>
        <xdr:cNvSpPr/>
      </xdr:nvSpPr>
      <xdr:spPr>
        <a:xfrm>
          <a:off x="3746500" y="98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47059</xdr:rowOff>
    </xdr:from>
    <xdr:ext cx="534377" cy="259045"/>
    <xdr:sp macro="" textlink="">
      <xdr:nvSpPr>
        <xdr:cNvPr id="144" name="テキスト ボックス 143"/>
        <xdr:cNvSpPr txBox="1"/>
      </xdr:nvSpPr>
      <xdr:spPr>
        <a:xfrm>
          <a:off x="3530111" y="96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106515</xdr:rowOff>
    </xdr:from>
    <xdr:to>
      <xdr:col>15</xdr:col>
      <xdr:colOff>101600</xdr:colOff>
      <xdr:row>58</xdr:row>
      <xdr:rowOff>36665</xdr:rowOff>
    </xdr:to>
    <xdr:sp macro="" textlink="">
      <xdr:nvSpPr>
        <xdr:cNvPr id="145" name="楕円 144"/>
        <xdr:cNvSpPr/>
      </xdr:nvSpPr>
      <xdr:spPr>
        <a:xfrm>
          <a:off x="2857500" y="98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53192</xdr:rowOff>
    </xdr:from>
    <xdr:ext cx="534377" cy="259045"/>
    <xdr:sp macro="" textlink="">
      <xdr:nvSpPr>
        <xdr:cNvPr id="146" name="テキスト ボックス 145"/>
        <xdr:cNvSpPr txBox="1"/>
      </xdr:nvSpPr>
      <xdr:spPr>
        <a:xfrm>
          <a:off x="2641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113967</xdr:rowOff>
    </xdr:from>
    <xdr:to>
      <xdr:col>10</xdr:col>
      <xdr:colOff>165100</xdr:colOff>
      <xdr:row>58</xdr:row>
      <xdr:rowOff>44117</xdr:rowOff>
    </xdr:to>
    <xdr:sp macro="" textlink="">
      <xdr:nvSpPr>
        <xdr:cNvPr id="147" name="楕円 146"/>
        <xdr:cNvSpPr/>
      </xdr:nvSpPr>
      <xdr:spPr>
        <a:xfrm>
          <a:off x="1968500" y="98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60644</xdr:rowOff>
    </xdr:from>
    <xdr:ext cx="534377" cy="259045"/>
    <xdr:sp macro="" textlink="">
      <xdr:nvSpPr>
        <xdr:cNvPr id="148" name="テキスト ボックス 147"/>
        <xdr:cNvSpPr txBox="1"/>
      </xdr:nvSpPr>
      <xdr:spPr>
        <a:xfrm>
          <a:off x="1752111" y="96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89406</xdr:rowOff>
    </xdr:from>
    <xdr:to>
      <xdr:col>6</xdr:col>
      <xdr:colOff>38100</xdr:colOff>
      <xdr:row>58</xdr:row>
      <xdr:rowOff>19556</xdr:rowOff>
    </xdr:to>
    <xdr:sp macro="" textlink="">
      <xdr:nvSpPr>
        <xdr:cNvPr id="149" name="楕円 148"/>
        <xdr:cNvSpPr/>
      </xdr:nvSpPr>
      <xdr:spPr>
        <a:xfrm>
          <a:off x="1079500" y="98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36083</xdr:rowOff>
    </xdr:from>
    <xdr:ext cx="534377" cy="259045"/>
    <xdr:sp macro="" textlink="">
      <xdr:nvSpPr>
        <xdr:cNvPr id="150" name="テキスト ボックス 149"/>
        <xdr:cNvSpPr txBox="1"/>
      </xdr:nvSpPr>
      <xdr:spPr>
        <a:xfrm>
          <a:off x="863111" y="96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7417</xdr:rowOff>
    </xdr:from>
    <xdr:to>
      <xdr:col>24</xdr:col>
      <xdr:colOff>63500</xdr:colOff>
      <xdr:row>79</xdr:row>
      <xdr:rowOff>9931</xdr:rowOff>
    </xdr:to>
    <xdr:cxnSp macro="">
      <xdr:nvCxnSpPr>
        <xdr:cNvPr id="179" name="直線コネクタ 178"/>
        <xdr:cNvCxnSpPr/>
      </xdr:nvCxnSpPr>
      <xdr:spPr>
        <a:xfrm flipV="1">
          <a:off x="3797300" y="13551967"/>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2121</xdr:rowOff>
    </xdr:from>
    <xdr:to>
      <xdr:col>19</xdr:col>
      <xdr:colOff>177800</xdr:colOff>
      <xdr:row>79</xdr:row>
      <xdr:rowOff>9931</xdr:rowOff>
    </xdr:to>
    <xdr:cxnSp macro="">
      <xdr:nvCxnSpPr>
        <xdr:cNvPr id="182" name="直線コネクタ 181"/>
        <xdr:cNvCxnSpPr/>
      </xdr:nvCxnSpPr>
      <xdr:spPr>
        <a:xfrm>
          <a:off x="2908300" y="1354667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2121</xdr:rowOff>
    </xdr:from>
    <xdr:to>
      <xdr:col>15</xdr:col>
      <xdr:colOff>50800</xdr:colOff>
      <xdr:row>79</xdr:row>
      <xdr:rowOff>9570</xdr:rowOff>
    </xdr:to>
    <xdr:cxnSp macro="">
      <xdr:nvCxnSpPr>
        <xdr:cNvPr id="185" name="直線コネクタ 184"/>
        <xdr:cNvCxnSpPr/>
      </xdr:nvCxnSpPr>
      <xdr:spPr>
        <a:xfrm flipV="1">
          <a:off x="2019300" y="13546671"/>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7359</xdr:rowOff>
    </xdr:from>
    <xdr:to>
      <xdr:col>10</xdr:col>
      <xdr:colOff>114300</xdr:colOff>
      <xdr:row>79</xdr:row>
      <xdr:rowOff>9570</xdr:rowOff>
    </xdr:to>
    <xdr:cxnSp macro="">
      <xdr:nvCxnSpPr>
        <xdr:cNvPr id="188" name="直線コネクタ 187"/>
        <xdr:cNvCxnSpPr/>
      </xdr:nvCxnSpPr>
      <xdr:spPr>
        <a:xfrm>
          <a:off x="1130300" y="13551909"/>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128067</xdr:rowOff>
    </xdr:from>
    <xdr:to>
      <xdr:col>24</xdr:col>
      <xdr:colOff>114300</xdr:colOff>
      <xdr:row>79</xdr:row>
      <xdr:rowOff>58217</xdr:rowOff>
    </xdr:to>
    <xdr:sp macro="" textlink="">
      <xdr:nvSpPr>
        <xdr:cNvPr id="198" name="楕円 197"/>
        <xdr:cNvSpPr/>
      </xdr:nvSpPr>
      <xdr:spPr>
        <a:xfrm>
          <a:off x="45847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42994</xdr:rowOff>
    </xdr:from>
    <xdr:ext cx="469744" cy="259045"/>
    <xdr:sp macro="" textlink="">
      <xdr:nvSpPr>
        <xdr:cNvPr id="199" name="維持補修費該当値テキスト"/>
        <xdr:cNvSpPr txBox="1"/>
      </xdr:nvSpPr>
      <xdr:spPr>
        <a:xfrm>
          <a:off x="4686300" y="134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130581</xdr:rowOff>
    </xdr:from>
    <xdr:to>
      <xdr:col>20</xdr:col>
      <xdr:colOff>38100</xdr:colOff>
      <xdr:row>79</xdr:row>
      <xdr:rowOff>60731</xdr:rowOff>
    </xdr:to>
    <xdr:sp macro="" textlink="">
      <xdr:nvSpPr>
        <xdr:cNvPr id="200" name="楕円 199"/>
        <xdr:cNvSpPr/>
      </xdr:nvSpPr>
      <xdr:spPr>
        <a:xfrm>
          <a:off x="3746500" y="135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51858</xdr:rowOff>
    </xdr:from>
    <xdr:ext cx="469744" cy="259045"/>
    <xdr:sp macro="" textlink="">
      <xdr:nvSpPr>
        <xdr:cNvPr id="201" name="テキスト ボックス 200"/>
        <xdr:cNvSpPr txBox="1"/>
      </xdr:nvSpPr>
      <xdr:spPr>
        <a:xfrm>
          <a:off x="3562428" y="135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122771</xdr:rowOff>
    </xdr:from>
    <xdr:to>
      <xdr:col>15</xdr:col>
      <xdr:colOff>101600</xdr:colOff>
      <xdr:row>79</xdr:row>
      <xdr:rowOff>52921</xdr:rowOff>
    </xdr:to>
    <xdr:sp macro="" textlink="">
      <xdr:nvSpPr>
        <xdr:cNvPr id="202" name="楕円 201"/>
        <xdr:cNvSpPr/>
      </xdr:nvSpPr>
      <xdr:spPr>
        <a:xfrm>
          <a:off x="2857500" y="13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44048</xdr:rowOff>
    </xdr:from>
    <xdr:ext cx="469744" cy="259045"/>
    <xdr:sp macro="" textlink="">
      <xdr:nvSpPr>
        <xdr:cNvPr id="203" name="テキスト ボックス 202"/>
        <xdr:cNvSpPr txBox="1"/>
      </xdr:nvSpPr>
      <xdr:spPr>
        <a:xfrm>
          <a:off x="2673428" y="1358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130220</xdr:rowOff>
    </xdr:from>
    <xdr:to>
      <xdr:col>10</xdr:col>
      <xdr:colOff>165100</xdr:colOff>
      <xdr:row>79</xdr:row>
      <xdr:rowOff>60370</xdr:rowOff>
    </xdr:to>
    <xdr:sp macro="" textlink="">
      <xdr:nvSpPr>
        <xdr:cNvPr id="204" name="楕円 203"/>
        <xdr:cNvSpPr/>
      </xdr:nvSpPr>
      <xdr:spPr>
        <a:xfrm>
          <a:off x="1968500" y="135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51497</xdr:rowOff>
    </xdr:from>
    <xdr:ext cx="469744" cy="259045"/>
    <xdr:sp macro="" textlink="">
      <xdr:nvSpPr>
        <xdr:cNvPr id="205" name="テキスト ボックス 204"/>
        <xdr:cNvSpPr txBox="1"/>
      </xdr:nvSpPr>
      <xdr:spPr>
        <a:xfrm>
          <a:off x="1784428" y="135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128009</xdr:rowOff>
    </xdr:from>
    <xdr:to>
      <xdr:col>6</xdr:col>
      <xdr:colOff>38100</xdr:colOff>
      <xdr:row>79</xdr:row>
      <xdr:rowOff>58159</xdr:rowOff>
    </xdr:to>
    <xdr:sp macro="" textlink="">
      <xdr:nvSpPr>
        <xdr:cNvPr id="206" name="楕円 205"/>
        <xdr:cNvSpPr/>
      </xdr:nvSpPr>
      <xdr:spPr>
        <a:xfrm>
          <a:off x="1079500" y="135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49286</xdr:rowOff>
    </xdr:from>
    <xdr:ext cx="469744" cy="259045"/>
    <xdr:sp macro="" textlink="">
      <xdr:nvSpPr>
        <xdr:cNvPr id="207" name="テキスト ボックス 206"/>
        <xdr:cNvSpPr txBox="1"/>
      </xdr:nvSpPr>
      <xdr:spPr>
        <a:xfrm>
          <a:off x="895428" y="1359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170993</xdr:rowOff>
    </xdr:from>
    <xdr:to>
      <xdr:col>24</xdr:col>
      <xdr:colOff>63500</xdr:colOff>
      <xdr:row>97</xdr:row>
      <xdr:rowOff>775</xdr:rowOff>
    </xdr:to>
    <xdr:cxnSp macro="">
      <xdr:nvCxnSpPr>
        <xdr:cNvPr id="237" name="直線コネクタ 236"/>
        <xdr:cNvCxnSpPr/>
      </xdr:nvCxnSpPr>
      <xdr:spPr>
        <a:xfrm flipV="1">
          <a:off x="3797300" y="16630193"/>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775</xdr:rowOff>
    </xdr:from>
    <xdr:to>
      <xdr:col>19</xdr:col>
      <xdr:colOff>177800</xdr:colOff>
      <xdr:row>97</xdr:row>
      <xdr:rowOff>52870</xdr:rowOff>
    </xdr:to>
    <xdr:cxnSp macro="">
      <xdr:nvCxnSpPr>
        <xdr:cNvPr id="240" name="直線コネクタ 239"/>
        <xdr:cNvCxnSpPr/>
      </xdr:nvCxnSpPr>
      <xdr:spPr>
        <a:xfrm flipV="1">
          <a:off x="2908300" y="16631425"/>
          <a:ext cx="889000" cy="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8153</xdr:rowOff>
    </xdr:from>
    <xdr:to>
      <xdr:col>15</xdr:col>
      <xdr:colOff>50800</xdr:colOff>
      <xdr:row>97</xdr:row>
      <xdr:rowOff>52870</xdr:rowOff>
    </xdr:to>
    <xdr:cxnSp macro="">
      <xdr:nvCxnSpPr>
        <xdr:cNvPr id="243" name="直線コネクタ 242"/>
        <xdr:cNvCxnSpPr/>
      </xdr:nvCxnSpPr>
      <xdr:spPr>
        <a:xfrm>
          <a:off x="2019300" y="16638803"/>
          <a:ext cx="889000" cy="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8153</xdr:rowOff>
    </xdr:from>
    <xdr:to>
      <xdr:col>10</xdr:col>
      <xdr:colOff>114300</xdr:colOff>
      <xdr:row>97</xdr:row>
      <xdr:rowOff>37872</xdr:rowOff>
    </xdr:to>
    <xdr:cxnSp macro="">
      <xdr:nvCxnSpPr>
        <xdr:cNvPr id="246" name="直線コネクタ 245"/>
        <xdr:cNvCxnSpPr/>
      </xdr:nvCxnSpPr>
      <xdr:spPr>
        <a:xfrm flipV="1">
          <a:off x="1130300" y="1663880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120193</xdr:rowOff>
    </xdr:from>
    <xdr:to>
      <xdr:col>24</xdr:col>
      <xdr:colOff>114300</xdr:colOff>
      <xdr:row>97</xdr:row>
      <xdr:rowOff>50343</xdr:rowOff>
    </xdr:to>
    <xdr:sp macro="" textlink="">
      <xdr:nvSpPr>
        <xdr:cNvPr id="256" name="楕円 255"/>
        <xdr:cNvSpPr/>
      </xdr:nvSpPr>
      <xdr:spPr>
        <a:xfrm>
          <a:off x="4584700" y="165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98620</xdr:rowOff>
    </xdr:from>
    <xdr:ext cx="534377" cy="259045"/>
    <xdr:sp macro="" textlink="">
      <xdr:nvSpPr>
        <xdr:cNvPr id="257" name="扶助費該当値テキスト"/>
        <xdr:cNvSpPr txBox="1"/>
      </xdr:nvSpPr>
      <xdr:spPr>
        <a:xfrm>
          <a:off x="4686300" y="165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121425</xdr:rowOff>
    </xdr:from>
    <xdr:to>
      <xdr:col>20</xdr:col>
      <xdr:colOff>38100</xdr:colOff>
      <xdr:row>97</xdr:row>
      <xdr:rowOff>51575</xdr:rowOff>
    </xdr:to>
    <xdr:sp macro="" textlink="">
      <xdr:nvSpPr>
        <xdr:cNvPr id="258" name="楕円 257"/>
        <xdr:cNvSpPr/>
      </xdr:nvSpPr>
      <xdr:spPr>
        <a:xfrm>
          <a:off x="3746500" y="165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42702</xdr:rowOff>
    </xdr:from>
    <xdr:ext cx="534377" cy="259045"/>
    <xdr:sp macro="" textlink="">
      <xdr:nvSpPr>
        <xdr:cNvPr id="259" name="テキスト ボックス 258"/>
        <xdr:cNvSpPr txBox="1"/>
      </xdr:nvSpPr>
      <xdr:spPr>
        <a:xfrm>
          <a:off x="3530111" y="166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2070</xdr:rowOff>
    </xdr:from>
    <xdr:to>
      <xdr:col>15</xdr:col>
      <xdr:colOff>101600</xdr:colOff>
      <xdr:row>97</xdr:row>
      <xdr:rowOff>103670</xdr:rowOff>
    </xdr:to>
    <xdr:sp macro="" textlink="">
      <xdr:nvSpPr>
        <xdr:cNvPr id="260" name="楕円 259"/>
        <xdr:cNvSpPr/>
      </xdr:nvSpPr>
      <xdr:spPr>
        <a:xfrm>
          <a:off x="2857500" y="166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94797</xdr:rowOff>
    </xdr:from>
    <xdr:ext cx="534377" cy="259045"/>
    <xdr:sp macro="" textlink="">
      <xdr:nvSpPr>
        <xdr:cNvPr id="261" name="テキスト ボックス 260"/>
        <xdr:cNvSpPr txBox="1"/>
      </xdr:nvSpPr>
      <xdr:spPr>
        <a:xfrm>
          <a:off x="2641111" y="167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128803</xdr:rowOff>
    </xdr:from>
    <xdr:to>
      <xdr:col>10</xdr:col>
      <xdr:colOff>165100</xdr:colOff>
      <xdr:row>97</xdr:row>
      <xdr:rowOff>58953</xdr:rowOff>
    </xdr:to>
    <xdr:sp macro="" textlink="">
      <xdr:nvSpPr>
        <xdr:cNvPr id="262" name="楕円 261"/>
        <xdr:cNvSpPr/>
      </xdr:nvSpPr>
      <xdr:spPr>
        <a:xfrm>
          <a:off x="1968500" y="165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50080</xdr:rowOff>
    </xdr:from>
    <xdr:ext cx="534377" cy="259045"/>
    <xdr:sp macro="" textlink="">
      <xdr:nvSpPr>
        <xdr:cNvPr id="263" name="テキスト ボックス 262"/>
        <xdr:cNvSpPr txBox="1"/>
      </xdr:nvSpPr>
      <xdr:spPr>
        <a:xfrm>
          <a:off x="1752111" y="166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158522</xdr:rowOff>
    </xdr:from>
    <xdr:to>
      <xdr:col>6</xdr:col>
      <xdr:colOff>38100</xdr:colOff>
      <xdr:row>97</xdr:row>
      <xdr:rowOff>88672</xdr:rowOff>
    </xdr:to>
    <xdr:sp macro="" textlink="">
      <xdr:nvSpPr>
        <xdr:cNvPr id="264" name="楕円 263"/>
        <xdr:cNvSpPr/>
      </xdr:nvSpPr>
      <xdr:spPr>
        <a:xfrm>
          <a:off x="1079500" y="166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79799</xdr:rowOff>
    </xdr:from>
    <xdr:ext cx="534377" cy="259045"/>
    <xdr:sp macro="" textlink="">
      <xdr:nvSpPr>
        <xdr:cNvPr id="265" name="テキスト ボックス 264"/>
        <xdr:cNvSpPr txBox="1"/>
      </xdr:nvSpPr>
      <xdr:spPr>
        <a:xfrm>
          <a:off x="863111" y="167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68501</xdr:rowOff>
    </xdr:from>
    <xdr:to>
      <xdr:col>55</xdr:col>
      <xdr:colOff>0</xdr:colOff>
      <xdr:row>38</xdr:row>
      <xdr:rowOff>37819</xdr:rowOff>
    </xdr:to>
    <xdr:cxnSp macro="">
      <xdr:nvCxnSpPr>
        <xdr:cNvPr id="296" name="直線コネクタ 295"/>
        <xdr:cNvCxnSpPr/>
      </xdr:nvCxnSpPr>
      <xdr:spPr>
        <a:xfrm flipV="1">
          <a:off x="9639300" y="6069251"/>
          <a:ext cx="838200" cy="4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37819</xdr:rowOff>
    </xdr:from>
    <xdr:to>
      <xdr:col>50</xdr:col>
      <xdr:colOff>114300</xdr:colOff>
      <xdr:row>38</xdr:row>
      <xdr:rowOff>48182</xdr:rowOff>
    </xdr:to>
    <xdr:cxnSp macro="">
      <xdr:nvCxnSpPr>
        <xdr:cNvPr id="299" name="直線コネクタ 298"/>
        <xdr:cNvCxnSpPr/>
      </xdr:nvCxnSpPr>
      <xdr:spPr>
        <a:xfrm flipV="1">
          <a:off x="8750300" y="655291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48182</xdr:rowOff>
    </xdr:from>
    <xdr:to>
      <xdr:col>45</xdr:col>
      <xdr:colOff>177800</xdr:colOff>
      <xdr:row>38</xdr:row>
      <xdr:rowOff>53227</xdr:rowOff>
    </xdr:to>
    <xdr:cxnSp macro="">
      <xdr:nvCxnSpPr>
        <xdr:cNvPr id="302" name="直線コネクタ 301"/>
        <xdr:cNvCxnSpPr/>
      </xdr:nvCxnSpPr>
      <xdr:spPr>
        <a:xfrm flipV="1">
          <a:off x="7861300" y="6563282"/>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46193</xdr:rowOff>
    </xdr:from>
    <xdr:to>
      <xdr:col>41</xdr:col>
      <xdr:colOff>50800</xdr:colOff>
      <xdr:row>38</xdr:row>
      <xdr:rowOff>53227</xdr:rowOff>
    </xdr:to>
    <xdr:cxnSp macro="">
      <xdr:nvCxnSpPr>
        <xdr:cNvPr id="305" name="直線コネクタ 304"/>
        <xdr:cNvCxnSpPr/>
      </xdr:nvCxnSpPr>
      <xdr:spPr>
        <a:xfrm>
          <a:off x="6972300" y="6561293"/>
          <a:ext cx="8890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17701</xdr:rowOff>
    </xdr:from>
    <xdr:to>
      <xdr:col>55</xdr:col>
      <xdr:colOff>50800</xdr:colOff>
      <xdr:row>35</xdr:row>
      <xdr:rowOff>119301</xdr:rowOff>
    </xdr:to>
    <xdr:sp macro="" textlink="">
      <xdr:nvSpPr>
        <xdr:cNvPr id="315" name="楕円 314"/>
        <xdr:cNvSpPr/>
      </xdr:nvSpPr>
      <xdr:spPr>
        <a:xfrm>
          <a:off x="10426700" y="60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40578</xdr:rowOff>
    </xdr:from>
    <xdr:ext cx="599010" cy="259045"/>
    <xdr:sp macro="" textlink="">
      <xdr:nvSpPr>
        <xdr:cNvPr id="316" name="補助費等該当値テキスト"/>
        <xdr:cNvSpPr txBox="1"/>
      </xdr:nvSpPr>
      <xdr:spPr>
        <a:xfrm>
          <a:off x="10528300" y="58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158469</xdr:rowOff>
    </xdr:from>
    <xdr:to>
      <xdr:col>50</xdr:col>
      <xdr:colOff>165100</xdr:colOff>
      <xdr:row>38</xdr:row>
      <xdr:rowOff>88619</xdr:rowOff>
    </xdr:to>
    <xdr:sp macro="" textlink="">
      <xdr:nvSpPr>
        <xdr:cNvPr id="317" name="楕円 316"/>
        <xdr:cNvSpPr/>
      </xdr:nvSpPr>
      <xdr:spPr>
        <a:xfrm>
          <a:off x="9588500" y="65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79746</xdr:rowOff>
    </xdr:from>
    <xdr:ext cx="534377" cy="259045"/>
    <xdr:sp macro="" textlink="">
      <xdr:nvSpPr>
        <xdr:cNvPr id="318" name="テキスト ボックス 317"/>
        <xdr:cNvSpPr txBox="1"/>
      </xdr:nvSpPr>
      <xdr:spPr>
        <a:xfrm>
          <a:off x="9372111" y="65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168832</xdr:rowOff>
    </xdr:from>
    <xdr:to>
      <xdr:col>46</xdr:col>
      <xdr:colOff>38100</xdr:colOff>
      <xdr:row>38</xdr:row>
      <xdr:rowOff>98982</xdr:rowOff>
    </xdr:to>
    <xdr:sp macro="" textlink="">
      <xdr:nvSpPr>
        <xdr:cNvPr id="319" name="楕円 318"/>
        <xdr:cNvSpPr/>
      </xdr:nvSpPr>
      <xdr:spPr>
        <a:xfrm>
          <a:off x="8699500" y="65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90109</xdr:rowOff>
    </xdr:from>
    <xdr:ext cx="534377" cy="259045"/>
    <xdr:sp macro="" textlink="">
      <xdr:nvSpPr>
        <xdr:cNvPr id="320" name="テキスト ボックス 319"/>
        <xdr:cNvSpPr txBox="1"/>
      </xdr:nvSpPr>
      <xdr:spPr>
        <a:xfrm>
          <a:off x="8483111" y="66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2427</xdr:rowOff>
    </xdr:from>
    <xdr:to>
      <xdr:col>41</xdr:col>
      <xdr:colOff>101600</xdr:colOff>
      <xdr:row>38</xdr:row>
      <xdr:rowOff>104027</xdr:rowOff>
    </xdr:to>
    <xdr:sp macro="" textlink="">
      <xdr:nvSpPr>
        <xdr:cNvPr id="321" name="楕円 320"/>
        <xdr:cNvSpPr/>
      </xdr:nvSpPr>
      <xdr:spPr>
        <a:xfrm>
          <a:off x="7810500" y="651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95154</xdr:rowOff>
    </xdr:from>
    <xdr:ext cx="534377" cy="259045"/>
    <xdr:sp macro="" textlink="">
      <xdr:nvSpPr>
        <xdr:cNvPr id="322" name="テキスト ボックス 321"/>
        <xdr:cNvSpPr txBox="1"/>
      </xdr:nvSpPr>
      <xdr:spPr>
        <a:xfrm>
          <a:off x="7594111" y="661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166843</xdr:rowOff>
    </xdr:from>
    <xdr:to>
      <xdr:col>36</xdr:col>
      <xdr:colOff>165100</xdr:colOff>
      <xdr:row>38</xdr:row>
      <xdr:rowOff>96993</xdr:rowOff>
    </xdr:to>
    <xdr:sp macro="" textlink="">
      <xdr:nvSpPr>
        <xdr:cNvPr id="323" name="楕円 322"/>
        <xdr:cNvSpPr/>
      </xdr:nvSpPr>
      <xdr:spPr>
        <a:xfrm>
          <a:off x="6921500" y="65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113520</xdr:rowOff>
    </xdr:from>
    <xdr:ext cx="534377" cy="259045"/>
    <xdr:sp macro="" textlink="">
      <xdr:nvSpPr>
        <xdr:cNvPr id="324" name="テキスト ボックス 323"/>
        <xdr:cNvSpPr txBox="1"/>
      </xdr:nvSpPr>
      <xdr:spPr>
        <a:xfrm>
          <a:off x="6705111" y="628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96714</xdr:rowOff>
    </xdr:from>
    <xdr:to>
      <xdr:col>55</xdr:col>
      <xdr:colOff>0</xdr:colOff>
      <xdr:row>57</xdr:row>
      <xdr:rowOff>162121</xdr:rowOff>
    </xdr:to>
    <xdr:cxnSp macro="">
      <xdr:nvCxnSpPr>
        <xdr:cNvPr id="351" name="直線コネクタ 350"/>
        <xdr:cNvCxnSpPr/>
      </xdr:nvCxnSpPr>
      <xdr:spPr>
        <a:xfrm flipV="1">
          <a:off x="9639300" y="9869364"/>
          <a:ext cx="838200" cy="6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68381</xdr:rowOff>
    </xdr:from>
    <xdr:to>
      <xdr:col>50</xdr:col>
      <xdr:colOff>114300</xdr:colOff>
      <xdr:row>57</xdr:row>
      <xdr:rowOff>162121</xdr:rowOff>
    </xdr:to>
    <xdr:cxnSp macro="">
      <xdr:nvCxnSpPr>
        <xdr:cNvPr id="354" name="直線コネクタ 353"/>
        <xdr:cNvCxnSpPr/>
      </xdr:nvCxnSpPr>
      <xdr:spPr>
        <a:xfrm>
          <a:off x="8750300" y="9841031"/>
          <a:ext cx="889000" cy="9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68381</xdr:rowOff>
    </xdr:from>
    <xdr:to>
      <xdr:col>45</xdr:col>
      <xdr:colOff>177800</xdr:colOff>
      <xdr:row>57</xdr:row>
      <xdr:rowOff>104015</xdr:rowOff>
    </xdr:to>
    <xdr:cxnSp macro="">
      <xdr:nvCxnSpPr>
        <xdr:cNvPr id="357" name="直線コネクタ 356"/>
        <xdr:cNvCxnSpPr/>
      </xdr:nvCxnSpPr>
      <xdr:spPr>
        <a:xfrm flipV="1">
          <a:off x="7861300" y="9841031"/>
          <a:ext cx="8890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19576</xdr:rowOff>
    </xdr:from>
    <xdr:to>
      <xdr:col>41</xdr:col>
      <xdr:colOff>50800</xdr:colOff>
      <xdr:row>57</xdr:row>
      <xdr:rowOff>104015</xdr:rowOff>
    </xdr:to>
    <xdr:cxnSp macro="">
      <xdr:nvCxnSpPr>
        <xdr:cNvPr id="360" name="直線コネクタ 359"/>
        <xdr:cNvCxnSpPr/>
      </xdr:nvCxnSpPr>
      <xdr:spPr>
        <a:xfrm>
          <a:off x="6972300" y="9792226"/>
          <a:ext cx="889000" cy="8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45914</xdr:rowOff>
    </xdr:from>
    <xdr:to>
      <xdr:col>55</xdr:col>
      <xdr:colOff>50800</xdr:colOff>
      <xdr:row>57</xdr:row>
      <xdr:rowOff>147514</xdr:rowOff>
    </xdr:to>
    <xdr:sp macro="" textlink="">
      <xdr:nvSpPr>
        <xdr:cNvPr id="370" name="楕円 369"/>
        <xdr:cNvSpPr/>
      </xdr:nvSpPr>
      <xdr:spPr>
        <a:xfrm>
          <a:off x="10426700" y="98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24341</xdr:rowOff>
    </xdr:from>
    <xdr:ext cx="534377" cy="259045"/>
    <xdr:sp macro="" textlink="">
      <xdr:nvSpPr>
        <xdr:cNvPr id="371" name="普通建設事業費該当値テキスト"/>
        <xdr:cNvSpPr txBox="1"/>
      </xdr:nvSpPr>
      <xdr:spPr>
        <a:xfrm>
          <a:off x="10528300" y="979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111321</xdr:rowOff>
    </xdr:from>
    <xdr:to>
      <xdr:col>50</xdr:col>
      <xdr:colOff>165100</xdr:colOff>
      <xdr:row>58</xdr:row>
      <xdr:rowOff>41471</xdr:rowOff>
    </xdr:to>
    <xdr:sp macro="" textlink="">
      <xdr:nvSpPr>
        <xdr:cNvPr id="372" name="楕円 371"/>
        <xdr:cNvSpPr/>
      </xdr:nvSpPr>
      <xdr:spPr>
        <a:xfrm>
          <a:off x="9588500" y="9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32598</xdr:rowOff>
    </xdr:from>
    <xdr:ext cx="534377" cy="259045"/>
    <xdr:sp macro="" textlink="">
      <xdr:nvSpPr>
        <xdr:cNvPr id="373" name="テキスト ボックス 372"/>
        <xdr:cNvSpPr txBox="1"/>
      </xdr:nvSpPr>
      <xdr:spPr>
        <a:xfrm>
          <a:off x="9372111" y="99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17581</xdr:rowOff>
    </xdr:from>
    <xdr:to>
      <xdr:col>46</xdr:col>
      <xdr:colOff>38100</xdr:colOff>
      <xdr:row>57</xdr:row>
      <xdr:rowOff>119181</xdr:rowOff>
    </xdr:to>
    <xdr:sp macro="" textlink="">
      <xdr:nvSpPr>
        <xdr:cNvPr id="374" name="楕円 373"/>
        <xdr:cNvSpPr/>
      </xdr:nvSpPr>
      <xdr:spPr>
        <a:xfrm>
          <a:off x="8699500" y="97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110308</xdr:rowOff>
    </xdr:from>
    <xdr:ext cx="534377" cy="259045"/>
    <xdr:sp macro="" textlink="">
      <xdr:nvSpPr>
        <xdr:cNvPr id="375" name="テキスト ボックス 374"/>
        <xdr:cNvSpPr txBox="1"/>
      </xdr:nvSpPr>
      <xdr:spPr>
        <a:xfrm>
          <a:off x="8483111" y="988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53215</xdr:rowOff>
    </xdr:from>
    <xdr:to>
      <xdr:col>41</xdr:col>
      <xdr:colOff>101600</xdr:colOff>
      <xdr:row>57</xdr:row>
      <xdr:rowOff>154815</xdr:rowOff>
    </xdr:to>
    <xdr:sp macro="" textlink="">
      <xdr:nvSpPr>
        <xdr:cNvPr id="376" name="楕円 375"/>
        <xdr:cNvSpPr/>
      </xdr:nvSpPr>
      <xdr:spPr>
        <a:xfrm>
          <a:off x="7810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145942</xdr:rowOff>
    </xdr:from>
    <xdr:ext cx="534377" cy="259045"/>
    <xdr:sp macro="" textlink="">
      <xdr:nvSpPr>
        <xdr:cNvPr id="377" name="テキスト ボックス 376"/>
        <xdr:cNvSpPr txBox="1"/>
      </xdr:nvSpPr>
      <xdr:spPr>
        <a:xfrm>
          <a:off x="7594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140226</xdr:rowOff>
    </xdr:from>
    <xdr:to>
      <xdr:col>36</xdr:col>
      <xdr:colOff>165100</xdr:colOff>
      <xdr:row>57</xdr:row>
      <xdr:rowOff>70376</xdr:rowOff>
    </xdr:to>
    <xdr:sp macro="" textlink="">
      <xdr:nvSpPr>
        <xdr:cNvPr id="378" name="楕円 377"/>
        <xdr:cNvSpPr/>
      </xdr:nvSpPr>
      <xdr:spPr>
        <a:xfrm>
          <a:off x="6921500" y="97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61503</xdr:rowOff>
    </xdr:from>
    <xdr:ext cx="534377" cy="259045"/>
    <xdr:sp macro="" textlink="">
      <xdr:nvSpPr>
        <xdr:cNvPr id="379" name="テキスト ボックス 378"/>
        <xdr:cNvSpPr txBox="1"/>
      </xdr:nvSpPr>
      <xdr:spPr>
        <a:xfrm>
          <a:off x="6705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87077</xdr:rowOff>
    </xdr:from>
    <xdr:to>
      <xdr:col>55</xdr:col>
      <xdr:colOff>0</xdr:colOff>
      <xdr:row>78</xdr:row>
      <xdr:rowOff>131763</xdr:rowOff>
    </xdr:to>
    <xdr:cxnSp macro="">
      <xdr:nvCxnSpPr>
        <xdr:cNvPr id="406" name="直線コネクタ 405"/>
        <xdr:cNvCxnSpPr/>
      </xdr:nvCxnSpPr>
      <xdr:spPr>
        <a:xfrm flipV="1">
          <a:off x="9639300" y="13460177"/>
          <a:ext cx="838200" cy="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107266</xdr:rowOff>
    </xdr:from>
    <xdr:to>
      <xdr:col>50</xdr:col>
      <xdr:colOff>114300</xdr:colOff>
      <xdr:row>78</xdr:row>
      <xdr:rowOff>131763</xdr:rowOff>
    </xdr:to>
    <xdr:cxnSp macro="">
      <xdr:nvCxnSpPr>
        <xdr:cNvPr id="409" name="直線コネクタ 408"/>
        <xdr:cNvCxnSpPr/>
      </xdr:nvCxnSpPr>
      <xdr:spPr>
        <a:xfrm>
          <a:off x="8750300" y="13480366"/>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78828</xdr:rowOff>
    </xdr:from>
    <xdr:to>
      <xdr:col>45</xdr:col>
      <xdr:colOff>177800</xdr:colOff>
      <xdr:row>78</xdr:row>
      <xdr:rowOff>107266</xdr:rowOff>
    </xdr:to>
    <xdr:cxnSp macro="">
      <xdr:nvCxnSpPr>
        <xdr:cNvPr id="412" name="直線コネクタ 411"/>
        <xdr:cNvCxnSpPr/>
      </xdr:nvCxnSpPr>
      <xdr:spPr>
        <a:xfrm>
          <a:off x="7861300" y="13451928"/>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2394</xdr:rowOff>
    </xdr:from>
    <xdr:to>
      <xdr:col>41</xdr:col>
      <xdr:colOff>50800</xdr:colOff>
      <xdr:row>78</xdr:row>
      <xdr:rowOff>78828</xdr:rowOff>
    </xdr:to>
    <xdr:cxnSp macro="">
      <xdr:nvCxnSpPr>
        <xdr:cNvPr id="415" name="直線コネクタ 414"/>
        <xdr:cNvCxnSpPr/>
      </xdr:nvCxnSpPr>
      <xdr:spPr>
        <a:xfrm>
          <a:off x="6972300" y="13375494"/>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36277</xdr:rowOff>
    </xdr:from>
    <xdr:to>
      <xdr:col>55</xdr:col>
      <xdr:colOff>50800</xdr:colOff>
      <xdr:row>78</xdr:row>
      <xdr:rowOff>137877</xdr:rowOff>
    </xdr:to>
    <xdr:sp macro="" textlink="">
      <xdr:nvSpPr>
        <xdr:cNvPr id="425" name="楕円 424"/>
        <xdr:cNvSpPr/>
      </xdr:nvSpPr>
      <xdr:spPr>
        <a:xfrm>
          <a:off x="104267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122654</xdr:rowOff>
    </xdr:from>
    <xdr:ext cx="469744" cy="259045"/>
    <xdr:sp macro="" textlink="">
      <xdr:nvSpPr>
        <xdr:cNvPr id="426" name="普通建設事業費 （ うち新規整備　）該当値テキスト"/>
        <xdr:cNvSpPr txBox="1"/>
      </xdr:nvSpPr>
      <xdr:spPr>
        <a:xfrm>
          <a:off x="10528300" y="1332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80963</xdr:rowOff>
    </xdr:from>
    <xdr:to>
      <xdr:col>50</xdr:col>
      <xdr:colOff>165100</xdr:colOff>
      <xdr:row>79</xdr:row>
      <xdr:rowOff>11113</xdr:rowOff>
    </xdr:to>
    <xdr:sp macro="" textlink="">
      <xdr:nvSpPr>
        <xdr:cNvPr id="427" name="楕円 426"/>
        <xdr:cNvSpPr/>
      </xdr:nvSpPr>
      <xdr:spPr>
        <a:xfrm>
          <a:off x="9588500" y="134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2240</xdr:rowOff>
    </xdr:from>
    <xdr:ext cx="378565" cy="259045"/>
    <xdr:sp macro="" textlink="">
      <xdr:nvSpPr>
        <xdr:cNvPr id="428" name="テキスト ボックス 427"/>
        <xdr:cNvSpPr txBox="1"/>
      </xdr:nvSpPr>
      <xdr:spPr>
        <a:xfrm>
          <a:off x="9450017" y="13546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56466</xdr:rowOff>
    </xdr:from>
    <xdr:to>
      <xdr:col>46</xdr:col>
      <xdr:colOff>38100</xdr:colOff>
      <xdr:row>78</xdr:row>
      <xdr:rowOff>158066</xdr:rowOff>
    </xdr:to>
    <xdr:sp macro="" textlink="">
      <xdr:nvSpPr>
        <xdr:cNvPr id="429" name="楕円 428"/>
        <xdr:cNvSpPr/>
      </xdr:nvSpPr>
      <xdr:spPr>
        <a:xfrm>
          <a:off x="8699500" y="13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149193</xdr:rowOff>
    </xdr:from>
    <xdr:ext cx="469744" cy="259045"/>
    <xdr:sp macro="" textlink="">
      <xdr:nvSpPr>
        <xdr:cNvPr id="430" name="テキスト ボックス 429"/>
        <xdr:cNvSpPr txBox="1"/>
      </xdr:nvSpPr>
      <xdr:spPr>
        <a:xfrm>
          <a:off x="8515428" y="135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28028</xdr:rowOff>
    </xdr:from>
    <xdr:to>
      <xdr:col>41</xdr:col>
      <xdr:colOff>101600</xdr:colOff>
      <xdr:row>78</xdr:row>
      <xdr:rowOff>129628</xdr:rowOff>
    </xdr:to>
    <xdr:sp macro="" textlink="">
      <xdr:nvSpPr>
        <xdr:cNvPr id="431" name="楕円 430"/>
        <xdr:cNvSpPr/>
      </xdr:nvSpPr>
      <xdr:spPr>
        <a:xfrm>
          <a:off x="7810500" y="13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120755</xdr:rowOff>
    </xdr:from>
    <xdr:ext cx="469744" cy="259045"/>
    <xdr:sp macro="" textlink="">
      <xdr:nvSpPr>
        <xdr:cNvPr id="432" name="テキスト ボックス 431"/>
        <xdr:cNvSpPr txBox="1"/>
      </xdr:nvSpPr>
      <xdr:spPr>
        <a:xfrm>
          <a:off x="7626428" y="134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123044</xdr:rowOff>
    </xdr:from>
    <xdr:to>
      <xdr:col>36</xdr:col>
      <xdr:colOff>165100</xdr:colOff>
      <xdr:row>78</xdr:row>
      <xdr:rowOff>53194</xdr:rowOff>
    </xdr:to>
    <xdr:sp macro="" textlink="">
      <xdr:nvSpPr>
        <xdr:cNvPr id="433" name="楕円 432"/>
        <xdr:cNvSpPr/>
      </xdr:nvSpPr>
      <xdr:spPr>
        <a:xfrm>
          <a:off x="6921500" y="133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44321</xdr:rowOff>
    </xdr:from>
    <xdr:ext cx="534377" cy="259045"/>
    <xdr:sp macro="" textlink="">
      <xdr:nvSpPr>
        <xdr:cNvPr id="434" name="テキスト ボックス 433"/>
        <xdr:cNvSpPr txBox="1"/>
      </xdr:nvSpPr>
      <xdr:spPr>
        <a:xfrm>
          <a:off x="6705111" y="134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144435</xdr:rowOff>
    </xdr:from>
    <xdr:to>
      <xdr:col>55</xdr:col>
      <xdr:colOff>0</xdr:colOff>
      <xdr:row>98</xdr:row>
      <xdr:rowOff>62466</xdr:rowOff>
    </xdr:to>
    <xdr:cxnSp macro="">
      <xdr:nvCxnSpPr>
        <xdr:cNvPr id="465" name="直線コネクタ 464"/>
        <xdr:cNvCxnSpPr/>
      </xdr:nvCxnSpPr>
      <xdr:spPr>
        <a:xfrm flipV="1">
          <a:off x="9639300" y="16775085"/>
          <a:ext cx="8382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75670</xdr:rowOff>
    </xdr:from>
    <xdr:to>
      <xdr:col>50</xdr:col>
      <xdr:colOff>114300</xdr:colOff>
      <xdr:row>98</xdr:row>
      <xdr:rowOff>62466</xdr:rowOff>
    </xdr:to>
    <xdr:cxnSp macro="">
      <xdr:nvCxnSpPr>
        <xdr:cNvPr id="468" name="直線コネクタ 467"/>
        <xdr:cNvCxnSpPr/>
      </xdr:nvCxnSpPr>
      <xdr:spPr>
        <a:xfrm>
          <a:off x="8750300" y="16706320"/>
          <a:ext cx="889000" cy="15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75670</xdr:rowOff>
    </xdr:from>
    <xdr:to>
      <xdr:col>45</xdr:col>
      <xdr:colOff>177800</xdr:colOff>
      <xdr:row>97</xdr:row>
      <xdr:rowOff>129184</xdr:rowOff>
    </xdr:to>
    <xdr:cxnSp macro="">
      <xdr:nvCxnSpPr>
        <xdr:cNvPr id="471" name="直線コネクタ 470"/>
        <xdr:cNvCxnSpPr/>
      </xdr:nvCxnSpPr>
      <xdr:spPr>
        <a:xfrm flipV="1">
          <a:off x="7861300" y="16706320"/>
          <a:ext cx="889000" cy="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59733</xdr:rowOff>
    </xdr:from>
    <xdr:to>
      <xdr:col>41</xdr:col>
      <xdr:colOff>50800</xdr:colOff>
      <xdr:row>97</xdr:row>
      <xdr:rowOff>129184</xdr:rowOff>
    </xdr:to>
    <xdr:cxnSp macro="">
      <xdr:nvCxnSpPr>
        <xdr:cNvPr id="474" name="直線コネクタ 473"/>
        <xdr:cNvCxnSpPr/>
      </xdr:nvCxnSpPr>
      <xdr:spPr>
        <a:xfrm>
          <a:off x="6972300" y="16690383"/>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93635</xdr:rowOff>
    </xdr:from>
    <xdr:to>
      <xdr:col>55</xdr:col>
      <xdr:colOff>50800</xdr:colOff>
      <xdr:row>98</xdr:row>
      <xdr:rowOff>23785</xdr:rowOff>
    </xdr:to>
    <xdr:sp macro="" textlink="">
      <xdr:nvSpPr>
        <xdr:cNvPr id="484" name="楕円 483"/>
        <xdr:cNvSpPr/>
      </xdr:nvSpPr>
      <xdr:spPr>
        <a:xfrm>
          <a:off x="10426700" y="167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72062</xdr:rowOff>
    </xdr:from>
    <xdr:ext cx="534377" cy="259045"/>
    <xdr:sp macro="" textlink="">
      <xdr:nvSpPr>
        <xdr:cNvPr id="485" name="普通建設事業費 （ うち更新整備　）該当値テキスト"/>
        <xdr:cNvSpPr txBox="1"/>
      </xdr:nvSpPr>
      <xdr:spPr>
        <a:xfrm>
          <a:off x="10528300"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11666</xdr:rowOff>
    </xdr:from>
    <xdr:to>
      <xdr:col>50</xdr:col>
      <xdr:colOff>165100</xdr:colOff>
      <xdr:row>98</xdr:row>
      <xdr:rowOff>113266</xdr:rowOff>
    </xdr:to>
    <xdr:sp macro="" textlink="">
      <xdr:nvSpPr>
        <xdr:cNvPr id="486" name="楕円 485"/>
        <xdr:cNvSpPr/>
      </xdr:nvSpPr>
      <xdr:spPr>
        <a:xfrm>
          <a:off x="9588500" y="168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104393</xdr:rowOff>
    </xdr:from>
    <xdr:ext cx="534377" cy="259045"/>
    <xdr:sp macro="" textlink="">
      <xdr:nvSpPr>
        <xdr:cNvPr id="487" name="テキスト ボックス 486"/>
        <xdr:cNvSpPr txBox="1"/>
      </xdr:nvSpPr>
      <xdr:spPr>
        <a:xfrm>
          <a:off x="9372111" y="169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24870</xdr:rowOff>
    </xdr:from>
    <xdr:to>
      <xdr:col>46</xdr:col>
      <xdr:colOff>38100</xdr:colOff>
      <xdr:row>97</xdr:row>
      <xdr:rowOff>126470</xdr:rowOff>
    </xdr:to>
    <xdr:sp macro="" textlink="">
      <xdr:nvSpPr>
        <xdr:cNvPr id="488" name="楕円 487"/>
        <xdr:cNvSpPr/>
      </xdr:nvSpPr>
      <xdr:spPr>
        <a:xfrm>
          <a:off x="8699500" y="166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117597</xdr:rowOff>
    </xdr:from>
    <xdr:ext cx="534377" cy="259045"/>
    <xdr:sp macro="" textlink="">
      <xdr:nvSpPr>
        <xdr:cNvPr id="489" name="テキスト ボックス 488"/>
        <xdr:cNvSpPr txBox="1"/>
      </xdr:nvSpPr>
      <xdr:spPr>
        <a:xfrm>
          <a:off x="8483111" y="167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78384</xdr:rowOff>
    </xdr:from>
    <xdr:to>
      <xdr:col>41</xdr:col>
      <xdr:colOff>101600</xdr:colOff>
      <xdr:row>98</xdr:row>
      <xdr:rowOff>8534</xdr:rowOff>
    </xdr:to>
    <xdr:sp macro="" textlink="">
      <xdr:nvSpPr>
        <xdr:cNvPr id="490" name="楕円 489"/>
        <xdr:cNvSpPr/>
      </xdr:nvSpPr>
      <xdr:spPr>
        <a:xfrm>
          <a:off x="7810500" y="167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171111</xdr:rowOff>
    </xdr:from>
    <xdr:ext cx="534377" cy="259045"/>
    <xdr:sp macro="" textlink="">
      <xdr:nvSpPr>
        <xdr:cNvPr id="491" name="テキスト ボックス 490"/>
        <xdr:cNvSpPr txBox="1"/>
      </xdr:nvSpPr>
      <xdr:spPr>
        <a:xfrm>
          <a:off x="7594111" y="168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8933</xdr:rowOff>
    </xdr:from>
    <xdr:to>
      <xdr:col>36</xdr:col>
      <xdr:colOff>165100</xdr:colOff>
      <xdr:row>97</xdr:row>
      <xdr:rowOff>110533</xdr:rowOff>
    </xdr:to>
    <xdr:sp macro="" textlink="">
      <xdr:nvSpPr>
        <xdr:cNvPr id="492" name="楕円 491"/>
        <xdr:cNvSpPr/>
      </xdr:nvSpPr>
      <xdr:spPr>
        <a:xfrm>
          <a:off x="6921500" y="166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101660</xdr:rowOff>
    </xdr:from>
    <xdr:ext cx="534377" cy="259045"/>
    <xdr:sp macro="" textlink="">
      <xdr:nvSpPr>
        <xdr:cNvPr id="493" name="テキスト ボックス 492"/>
        <xdr:cNvSpPr txBox="1"/>
      </xdr:nvSpPr>
      <xdr:spPr>
        <a:xfrm>
          <a:off x="6705111" y="167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21717</xdr:rowOff>
    </xdr:from>
    <xdr:to>
      <xdr:col>85</xdr:col>
      <xdr:colOff>127000</xdr:colOff>
      <xdr:row>39</xdr:row>
      <xdr:rowOff>42723</xdr:rowOff>
    </xdr:to>
    <xdr:cxnSp macro="">
      <xdr:nvCxnSpPr>
        <xdr:cNvPr id="522" name="直線コネクタ 521"/>
        <xdr:cNvCxnSpPr/>
      </xdr:nvCxnSpPr>
      <xdr:spPr>
        <a:xfrm flipV="1">
          <a:off x="15481300" y="6708267"/>
          <a:ext cx="8382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42723</xdr:rowOff>
    </xdr:from>
    <xdr:to>
      <xdr:col>81</xdr:col>
      <xdr:colOff>50800</xdr:colOff>
      <xdr:row>39</xdr:row>
      <xdr:rowOff>43421</xdr:rowOff>
    </xdr:to>
    <xdr:cxnSp macro="">
      <xdr:nvCxnSpPr>
        <xdr:cNvPr id="525" name="直線コネクタ 524"/>
        <xdr:cNvCxnSpPr/>
      </xdr:nvCxnSpPr>
      <xdr:spPr>
        <a:xfrm flipV="1">
          <a:off x="14592300" y="6729273"/>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43421</xdr:rowOff>
    </xdr:from>
    <xdr:to>
      <xdr:col>76</xdr:col>
      <xdr:colOff>114300</xdr:colOff>
      <xdr:row>39</xdr:row>
      <xdr:rowOff>44107</xdr:rowOff>
    </xdr:to>
    <xdr:cxnSp macro="">
      <xdr:nvCxnSpPr>
        <xdr:cNvPr id="528" name="直線コネクタ 527"/>
        <xdr:cNvCxnSpPr/>
      </xdr:nvCxnSpPr>
      <xdr:spPr>
        <a:xfrm flipV="1">
          <a:off x="13703300" y="67299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44107</xdr:rowOff>
    </xdr:from>
    <xdr:to>
      <xdr:col>71</xdr:col>
      <xdr:colOff>177800</xdr:colOff>
      <xdr:row>39</xdr:row>
      <xdr:rowOff>44450</xdr:rowOff>
    </xdr:to>
    <xdr:cxnSp macro="">
      <xdr:nvCxnSpPr>
        <xdr:cNvPr id="531" name="直線コネクタ 530"/>
        <xdr:cNvCxnSpPr/>
      </xdr:nvCxnSpPr>
      <xdr:spPr>
        <a:xfrm flipV="1">
          <a:off x="12814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142367</xdr:rowOff>
    </xdr:from>
    <xdr:to>
      <xdr:col>85</xdr:col>
      <xdr:colOff>177800</xdr:colOff>
      <xdr:row>39</xdr:row>
      <xdr:rowOff>72517</xdr:rowOff>
    </xdr:to>
    <xdr:sp macro="" textlink="">
      <xdr:nvSpPr>
        <xdr:cNvPr id="541" name="楕円 540"/>
        <xdr:cNvSpPr/>
      </xdr:nvSpPr>
      <xdr:spPr>
        <a:xfrm>
          <a:off x="16268700" y="6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57294</xdr:rowOff>
    </xdr:from>
    <xdr:ext cx="469744" cy="259045"/>
    <xdr:sp macro="" textlink="">
      <xdr:nvSpPr>
        <xdr:cNvPr id="542" name="災害復旧事業費該当値テキスト"/>
        <xdr:cNvSpPr txBox="1"/>
      </xdr:nvSpPr>
      <xdr:spPr>
        <a:xfrm>
          <a:off x="16370300" y="657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163373</xdr:rowOff>
    </xdr:from>
    <xdr:to>
      <xdr:col>81</xdr:col>
      <xdr:colOff>101600</xdr:colOff>
      <xdr:row>39</xdr:row>
      <xdr:rowOff>93523</xdr:rowOff>
    </xdr:to>
    <xdr:sp macro="" textlink="">
      <xdr:nvSpPr>
        <xdr:cNvPr id="543" name="楕円 542"/>
        <xdr:cNvSpPr/>
      </xdr:nvSpPr>
      <xdr:spPr>
        <a:xfrm>
          <a:off x="15430500" y="66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84650</xdr:rowOff>
    </xdr:from>
    <xdr:ext cx="378565" cy="259045"/>
    <xdr:sp macro="" textlink="">
      <xdr:nvSpPr>
        <xdr:cNvPr id="544" name="テキスト ボックス 543"/>
        <xdr:cNvSpPr txBox="1"/>
      </xdr:nvSpPr>
      <xdr:spPr>
        <a:xfrm>
          <a:off x="15292017" y="67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164071</xdr:rowOff>
    </xdr:from>
    <xdr:to>
      <xdr:col>76</xdr:col>
      <xdr:colOff>165100</xdr:colOff>
      <xdr:row>39</xdr:row>
      <xdr:rowOff>94221</xdr:rowOff>
    </xdr:to>
    <xdr:sp macro="" textlink="">
      <xdr:nvSpPr>
        <xdr:cNvPr id="545" name="楕円 544"/>
        <xdr:cNvSpPr/>
      </xdr:nvSpPr>
      <xdr:spPr>
        <a:xfrm>
          <a:off x="14541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85348</xdr:rowOff>
    </xdr:from>
    <xdr:ext cx="313932" cy="259045"/>
    <xdr:sp macro="" textlink="">
      <xdr:nvSpPr>
        <xdr:cNvPr id="546" name="テキスト ボックス 545"/>
        <xdr:cNvSpPr txBox="1"/>
      </xdr:nvSpPr>
      <xdr:spPr>
        <a:xfrm>
          <a:off x="14435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164757</xdr:rowOff>
    </xdr:from>
    <xdr:to>
      <xdr:col>72</xdr:col>
      <xdr:colOff>38100</xdr:colOff>
      <xdr:row>39</xdr:row>
      <xdr:rowOff>94907</xdr:rowOff>
    </xdr:to>
    <xdr:sp macro="" textlink="">
      <xdr:nvSpPr>
        <xdr:cNvPr id="547" name="楕円 546"/>
        <xdr:cNvSpPr/>
      </xdr:nvSpPr>
      <xdr:spPr>
        <a:xfrm>
          <a:off x="1365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86034</xdr:rowOff>
    </xdr:from>
    <xdr:ext cx="313932" cy="259045"/>
    <xdr:sp macro="" textlink="">
      <xdr:nvSpPr>
        <xdr:cNvPr id="548" name="テキスト ボックス 547"/>
        <xdr:cNvSpPr txBox="1"/>
      </xdr:nvSpPr>
      <xdr:spPr>
        <a:xfrm>
          <a:off x="13546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15061</xdr:rowOff>
    </xdr:from>
    <xdr:to>
      <xdr:col>85</xdr:col>
      <xdr:colOff>127000</xdr:colOff>
      <xdr:row>78</xdr:row>
      <xdr:rowOff>25197</xdr:rowOff>
    </xdr:to>
    <xdr:cxnSp macro="">
      <xdr:nvCxnSpPr>
        <xdr:cNvPr id="632" name="直線コネクタ 631"/>
        <xdr:cNvCxnSpPr/>
      </xdr:nvCxnSpPr>
      <xdr:spPr>
        <a:xfrm flipV="1">
          <a:off x="15481300" y="13388161"/>
          <a:ext cx="8382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25197</xdr:rowOff>
    </xdr:from>
    <xdr:to>
      <xdr:col>81</xdr:col>
      <xdr:colOff>50800</xdr:colOff>
      <xdr:row>78</xdr:row>
      <xdr:rowOff>35452</xdr:rowOff>
    </xdr:to>
    <xdr:cxnSp macro="">
      <xdr:nvCxnSpPr>
        <xdr:cNvPr id="635" name="直線コネクタ 634"/>
        <xdr:cNvCxnSpPr/>
      </xdr:nvCxnSpPr>
      <xdr:spPr>
        <a:xfrm flipV="1">
          <a:off x="14592300" y="1339829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35452</xdr:rowOff>
    </xdr:from>
    <xdr:to>
      <xdr:col>76</xdr:col>
      <xdr:colOff>114300</xdr:colOff>
      <xdr:row>78</xdr:row>
      <xdr:rowOff>49344</xdr:rowOff>
    </xdr:to>
    <xdr:cxnSp macro="">
      <xdr:nvCxnSpPr>
        <xdr:cNvPr id="638" name="直線コネクタ 637"/>
        <xdr:cNvCxnSpPr/>
      </xdr:nvCxnSpPr>
      <xdr:spPr>
        <a:xfrm flipV="1">
          <a:off x="13703300" y="13408552"/>
          <a:ext cx="8890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49344</xdr:rowOff>
    </xdr:from>
    <xdr:to>
      <xdr:col>71</xdr:col>
      <xdr:colOff>177800</xdr:colOff>
      <xdr:row>78</xdr:row>
      <xdr:rowOff>55232</xdr:rowOff>
    </xdr:to>
    <xdr:cxnSp macro="">
      <xdr:nvCxnSpPr>
        <xdr:cNvPr id="641" name="直線コネクタ 640"/>
        <xdr:cNvCxnSpPr/>
      </xdr:nvCxnSpPr>
      <xdr:spPr>
        <a:xfrm flipV="1">
          <a:off x="12814300" y="13422444"/>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135711</xdr:rowOff>
    </xdr:from>
    <xdr:to>
      <xdr:col>85</xdr:col>
      <xdr:colOff>177800</xdr:colOff>
      <xdr:row>78</xdr:row>
      <xdr:rowOff>65861</xdr:rowOff>
    </xdr:to>
    <xdr:sp macro="" textlink="">
      <xdr:nvSpPr>
        <xdr:cNvPr id="651" name="楕円 650"/>
        <xdr:cNvSpPr/>
      </xdr:nvSpPr>
      <xdr:spPr>
        <a:xfrm>
          <a:off x="16268700" y="13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158588</xdr:rowOff>
    </xdr:from>
    <xdr:ext cx="534377" cy="259045"/>
    <xdr:sp macro="" textlink="">
      <xdr:nvSpPr>
        <xdr:cNvPr id="652" name="公債費該当値テキスト"/>
        <xdr:cNvSpPr txBox="1"/>
      </xdr:nvSpPr>
      <xdr:spPr>
        <a:xfrm>
          <a:off x="16370300" y="1318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145847</xdr:rowOff>
    </xdr:from>
    <xdr:to>
      <xdr:col>81</xdr:col>
      <xdr:colOff>101600</xdr:colOff>
      <xdr:row>78</xdr:row>
      <xdr:rowOff>75997</xdr:rowOff>
    </xdr:to>
    <xdr:sp macro="" textlink="">
      <xdr:nvSpPr>
        <xdr:cNvPr id="653" name="楕円 652"/>
        <xdr:cNvSpPr/>
      </xdr:nvSpPr>
      <xdr:spPr>
        <a:xfrm>
          <a:off x="15430500" y="133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92524</xdr:rowOff>
    </xdr:from>
    <xdr:ext cx="534377" cy="259045"/>
    <xdr:sp macro="" textlink="">
      <xdr:nvSpPr>
        <xdr:cNvPr id="654" name="テキスト ボックス 653"/>
        <xdr:cNvSpPr txBox="1"/>
      </xdr:nvSpPr>
      <xdr:spPr>
        <a:xfrm>
          <a:off x="15214111" y="131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156102</xdr:rowOff>
    </xdr:from>
    <xdr:to>
      <xdr:col>76</xdr:col>
      <xdr:colOff>165100</xdr:colOff>
      <xdr:row>78</xdr:row>
      <xdr:rowOff>86252</xdr:rowOff>
    </xdr:to>
    <xdr:sp macro="" textlink="">
      <xdr:nvSpPr>
        <xdr:cNvPr id="655" name="楕円 654"/>
        <xdr:cNvSpPr/>
      </xdr:nvSpPr>
      <xdr:spPr>
        <a:xfrm>
          <a:off x="14541500" y="133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102779</xdr:rowOff>
    </xdr:from>
    <xdr:ext cx="534377" cy="259045"/>
    <xdr:sp macro="" textlink="">
      <xdr:nvSpPr>
        <xdr:cNvPr id="656" name="テキスト ボックス 655"/>
        <xdr:cNvSpPr txBox="1"/>
      </xdr:nvSpPr>
      <xdr:spPr>
        <a:xfrm>
          <a:off x="14325111" y="131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169994</xdr:rowOff>
    </xdr:from>
    <xdr:to>
      <xdr:col>72</xdr:col>
      <xdr:colOff>38100</xdr:colOff>
      <xdr:row>78</xdr:row>
      <xdr:rowOff>100144</xdr:rowOff>
    </xdr:to>
    <xdr:sp macro="" textlink="">
      <xdr:nvSpPr>
        <xdr:cNvPr id="657" name="楕円 656"/>
        <xdr:cNvSpPr/>
      </xdr:nvSpPr>
      <xdr:spPr>
        <a:xfrm>
          <a:off x="13652500" y="133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91271</xdr:rowOff>
    </xdr:from>
    <xdr:ext cx="534377" cy="259045"/>
    <xdr:sp macro="" textlink="">
      <xdr:nvSpPr>
        <xdr:cNvPr id="658" name="テキスト ボックス 657"/>
        <xdr:cNvSpPr txBox="1"/>
      </xdr:nvSpPr>
      <xdr:spPr>
        <a:xfrm>
          <a:off x="13436111" y="134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4432</xdr:rowOff>
    </xdr:from>
    <xdr:to>
      <xdr:col>67</xdr:col>
      <xdr:colOff>101600</xdr:colOff>
      <xdr:row>78</xdr:row>
      <xdr:rowOff>106032</xdr:rowOff>
    </xdr:to>
    <xdr:sp macro="" textlink="">
      <xdr:nvSpPr>
        <xdr:cNvPr id="659" name="楕円 658"/>
        <xdr:cNvSpPr/>
      </xdr:nvSpPr>
      <xdr:spPr>
        <a:xfrm>
          <a:off x="12763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97159</xdr:rowOff>
    </xdr:from>
    <xdr:ext cx="534377" cy="259045"/>
    <xdr:sp macro="" textlink="">
      <xdr:nvSpPr>
        <xdr:cNvPr id="660" name="テキスト ボックス 659"/>
        <xdr:cNvSpPr txBox="1"/>
      </xdr:nvSpPr>
      <xdr:spPr>
        <a:xfrm>
          <a:off x="12547111" y="134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73811</xdr:rowOff>
    </xdr:from>
    <xdr:to>
      <xdr:col>85</xdr:col>
      <xdr:colOff>127000</xdr:colOff>
      <xdr:row>98</xdr:row>
      <xdr:rowOff>90545</xdr:rowOff>
    </xdr:to>
    <xdr:cxnSp macro="">
      <xdr:nvCxnSpPr>
        <xdr:cNvPr id="687" name="直線コネクタ 686"/>
        <xdr:cNvCxnSpPr/>
      </xdr:nvCxnSpPr>
      <xdr:spPr>
        <a:xfrm flipV="1">
          <a:off x="15481300" y="16875911"/>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90545</xdr:rowOff>
    </xdr:from>
    <xdr:to>
      <xdr:col>81</xdr:col>
      <xdr:colOff>50800</xdr:colOff>
      <xdr:row>98</xdr:row>
      <xdr:rowOff>99775</xdr:rowOff>
    </xdr:to>
    <xdr:cxnSp macro="">
      <xdr:nvCxnSpPr>
        <xdr:cNvPr id="690" name="直線コネクタ 689"/>
        <xdr:cNvCxnSpPr/>
      </xdr:nvCxnSpPr>
      <xdr:spPr>
        <a:xfrm flipV="1">
          <a:off x="14592300" y="16892645"/>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99775</xdr:rowOff>
    </xdr:from>
    <xdr:to>
      <xdr:col>76</xdr:col>
      <xdr:colOff>114300</xdr:colOff>
      <xdr:row>98</xdr:row>
      <xdr:rowOff>106784</xdr:rowOff>
    </xdr:to>
    <xdr:cxnSp macro="">
      <xdr:nvCxnSpPr>
        <xdr:cNvPr id="693" name="直線コネクタ 692"/>
        <xdr:cNvCxnSpPr/>
      </xdr:nvCxnSpPr>
      <xdr:spPr>
        <a:xfrm flipV="1">
          <a:off x="13703300" y="16901875"/>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97025</xdr:rowOff>
    </xdr:from>
    <xdr:to>
      <xdr:col>71</xdr:col>
      <xdr:colOff>177800</xdr:colOff>
      <xdr:row>98</xdr:row>
      <xdr:rowOff>106784</xdr:rowOff>
    </xdr:to>
    <xdr:cxnSp macro="">
      <xdr:nvCxnSpPr>
        <xdr:cNvPr id="696" name="直線コネクタ 695"/>
        <xdr:cNvCxnSpPr/>
      </xdr:nvCxnSpPr>
      <xdr:spPr>
        <a:xfrm>
          <a:off x="12814300" y="16899125"/>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23011</xdr:rowOff>
    </xdr:from>
    <xdr:to>
      <xdr:col>85</xdr:col>
      <xdr:colOff>177800</xdr:colOff>
      <xdr:row>98</xdr:row>
      <xdr:rowOff>124611</xdr:rowOff>
    </xdr:to>
    <xdr:sp macro="" textlink="">
      <xdr:nvSpPr>
        <xdr:cNvPr id="706" name="楕円 705"/>
        <xdr:cNvSpPr/>
      </xdr:nvSpPr>
      <xdr:spPr>
        <a:xfrm>
          <a:off x="16268700" y="168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39745</xdr:rowOff>
    </xdr:from>
    <xdr:to>
      <xdr:col>81</xdr:col>
      <xdr:colOff>101600</xdr:colOff>
      <xdr:row>98</xdr:row>
      <xdr:rowOff>141345</xdr:rowOff>
    </xdr:to>
    <xdr:sp macro="" textlink="">
      <xdr:nvSpPr>
        <xdr:cNvPr id="708" name="楕円 707"/>
        <xdr:cNvSpPr/>
      </xdr:nvSpPr>
      <xdr:spPr>
        <a:xfrm>
          <a:off x="15430500" y="168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132472</xdr:rowOff>
    </xdr:from>
    <xdr:ext cx="534377" cy="259045"/>
    <xdr:sp macro="" textlink="">
      <xdr:nvSpPr>
        <xdr:cNvPr id="709" name="テキスト ボックス 708"/>
        <xdr:cNvSpPr txBox="1"/>
      </xdr:nvSpPr>
      <xdr:spPr>
        <a:xfrm>
          <a:off x="15214111" y="1693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48975</xdr:rowOff>
    </xdr:from>
    <xdr:to>
      <xdr:col>76</xdr:col>
      <xdr:colOff>165100</xdr:colOff>
      <xdr:row>98</xdr:row>
      <xdr:rowOff>150575</xdr:rowOff>
    </xdr:to>
    <xdr:sp macro="" textlink="">
      <xdr:nvSpPr>
        <xdr:cNvPr id="710" name="楕円 709"/>
        <xdr:cNvSpPr/>
      </xdr:nvSpPr>
      <xdr:spPr>
        <a:xfrm>
          <a:off x="14541500" y="168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141702</xdr:rowOff>
    </xdr:from>
    <xdr:ext cx="534377" cy="259045"/>
    <xdr:sp macro="" textlink="">
      <xdr:nvSpPr>
        <xdr:cNvPr id="711" name="テキスト ボックス 710"/>
        <xdr:cNvSpPr txBox="1"/>
      </xdr:nvSpPr>
      <xdr:spPr>
        <a:xfrm>
          <a:off x="14325111" y="169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55984</xdr:rowOff>
    </xdr:from>
    <xdr:to>
      <xdr:col>72</xdr:col>
      <xdr:colOff>38100</xdr:colOff>
      <xdr:row>98</xdr:row>
      <xdr:rowOff>157584</xdr:rowOff>
    </xdr:to>
    <xdr:sp macro="" textlink="">
      <xdr:nvSpPr>
        <xdr:cNvPr id="712" name="楕円 711"/>
        <xdr:cNvSpPr/>
      </xdr:nvSpPr>
      <xdr:spPr>
        <a:xfrm>
          <a:off x="13652500" y="168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148711</xdr:rowOff>
    </xdr:from>
    <xdr:ext cx="534377" cy="259045"/>
    <xdr:sp macro="" textlink="">
      <xdr:nvSpPr>
        <xdr:cNvPr id="713" name="テキスト ボックス 712"/>
        <xdr:cNvSpPr txBox="1"/>
      </xdr:nvSpPr>
      <xdr:spPr>
        <a:xfrm>
          <a:off x="13436111" y="169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46225</xdr:rowOff>
    </xdr:from>
    <xdr:to>
      <xdr:col>67</xdr:col>
      <xdr:colOff>101600</xdr:colOff>
      <xdr:row>98</xdr:row>
      <xdr:rowOff>147825</xdr:rowOff>
    </xdr:to>
    <xdr:sp macro="" textlink="">
      <xdr:nvSpPr>
        <xdr:cNvPr id="714" name="楕円 713"/>
        <xdr:cNvSpPr/>
      </xdr:nvSpPr>
      <xdr:spPr>
        <a:xfrm>
          <a:off x="12763500" y="168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138952</xdr:rowOff>
    </xdr:from>
    <xdr:ext cx="534377" cy="259045"/>
    <xdr:sp macro="" textlink="">
      <xdr:nvSpPr>
        <xdr:cNvPr id="715" name="テキスト ボックス 714"/>
        <xdr:cNvSpPr txBox="1"/>
      </xdr:nvSpPr>
      <xdr:spPr>
        <a:xfrm>
          <a:off x="12547111" y="169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13970</xdr:rowOff>
    </xdr:from>
    <xdr:to>
      <xdr:col>116</xdr:col>
      <xdr:colOff>63500</xdr:colOff>
      <xdr:row>59</xdr:row>
      <xdr:rowOff>36144</xdr:rowOff>
    </xdr:to>
    <xdr:cxnSp macro="">
      <xdr:nvCxnSpPr>
        <xdr:cNvPr id="801" name="直線コネクタ 800"/>
        <xdr:cNvCxnSpPr/>
      </xdr:nvCxnSpPr>
      <xdr:spPr>
        <a:xfrm flipV="1">
          <a:off x="21323300" y="10129520"/>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36144</xdr:rowOff>
    </xdr:from>
    <xdr:to>
      <xdr:col>111</xdr:col>
      <xdr:colOff>177800</xdr:colOff>
      <xdr:row>59</xdr:row>
      <xdr:rowOff>37238</xdr:rowOff>
    </xdr:to>
    <xdr:cxnSp macro="">
      <xdr:nvCxnSpPr>
        <xdr:cNvPr id="804" name="直線コネクタ 803"/>
        <xdr:cNvCxnSpPr/>
      </xdr:nvCxnSpPr>
      <xdr:spPr>
        <a:xfrm flipV="1">
          <a:off x="20434300" y="10151694"/>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37238</xdr:rowOff>
    </xdr:from>
    <xdr:to>
      <xdr:col>107</xdr:col>
      <xdr:colOff>50800</xdr:colOff>
      <xdr:row>59</xdr:row>
      <xdr:rowOff>38365</xdr:rowOff>
    </xdr:to>
    <xdr:cxnSp macro="">
      <xdr:nvCxnSpPr>
        <xdr:cNvPr id="807" name="直線コネクタ 806"/>
        <xdr:cNvCxnSpPr/>
      </xdr:nvCxnSpPr>
      <xdr:spPr>
        <a:xfrm flipV="1">
          <a:off x="19545300" y="1015278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38365</xdr:rowOff>
    </xdr:from>
    <xdr:to>
      <xdr:col>102</xdr:col>
      <xdr:colOff>114300</xdr:colOff>
      <xdr:row>59</xdr:row>
      <xdr:rowOff>39295</xdr:rowOff>
    </xdr:to>
    <xdr:cxnSp macro="">
      <xdr:nvCxnSpPr>
        <xdr:cNvPr id="810" name="直線コネクタ 809"/>
        <xdr:cNvCxnSpPr/>
      </xdr:nvCxnSpPr>
      <xdr:spPr>
        <a:xfrm flipV="1">
          <a:off x="18656300" y="10153915"/>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134620</xdr:rowOff>
    </xdr:from>
    <xdr:to>
      <xdr:col>116</xdr:col>
      <xdr:colOff>114300</xdr:colOff>
      <xdr:row>59</xdr:row>
      <xdr:rowOff>64770</xdr:rowOff>
    </xdr:to>
    <xdr:sp macro="" textlink="">
      <xdr:nvSpPr>
        <xdr:cNvPr id="820" name="楕円 819"/>
        <xdr:cNvSpPr/>
      </xdr:nvSpPr>
      <xdr:spPr>
        <a:xfrm>
          <a:off x="221107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156794</xdr:rowOff>
    </xdr:from>
    <xdr:to>
      <xdr:col>112</xdr:col>
      <xdr:colOff>38100</xdr:colOff>
      <xdr:row>59</xdr:row>
      <xdr:rowOff>86944</xdr:rowOff>
    </xdr:to>
    <xdr:sp macro="" textlink="">
      <xdr:nvSpPr>
        <xdr:cNvPr id="822" name="楕円 821"/>
        <xdr:cNvSpPr/>
      </xdr:nvSpPr>
      <xdr:spPr>
        <a:xfrm>
          <a:off x="21272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78071</xdr:rowOff>
    </xdr:from>
    <xdr:ext cx="469744" cy="259045"/>
    <xdr:sp macro="" textlink="">
      <xdr:nvSpPr>
        <xdr:cNvPr id="823" name="テキスト ボックス 822"/>
        <xdr:cNvSpPr txBox="1"/>
      </xdr:nvSpPr>
      <xdr:spPr>
        <a:xfrm>
          <a:off x="21088428" y="1019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157888</xdr:rowOff>
    </xdr:from>
    <xdr:to>
      <xdr:col>107</xdr:col>
      <xdr:colOff>101600</xdr:colOff>
      <xdr:row>59</xdr:row>
      <xdr:rowOff>88038</xdr:rowOff>
    </xdr:to>
    <xdr:sp macro="" textlink="">
      <xdr:nvSpPr>
        <xdr:cNvPr id="824" name="楕円 823"/>
        <xdr:cNvSpPr/>
      </xdr:nvSpPr>
      <xdr:spPr>
        <a:xfrm>
          <a:off x="20383500" y="101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79165</xdr:rowOff>
    </xdr:from>
    <xdr:ext cx="469744" cy="259045"/>
    <xdr:sp macro="" textlink="">
      <xdr:nvSpPr>
        <xdr:cNvPr id="825" name="テキスト ボックス 824"/>
        <xdr:cNvSpPr txBox="1"/>
      </xdr:nvSpPr>
      <xdr:spPr>
        <a:xfrm>
          <a:off x="20199428" y="101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159015</xdr:rowOff>
    </xdr:from>
    <xdr:to>
      <xdr:col>102</xdr:col>
      <xdr:colOff>165100</xdr:colOff>
      <xdr:row>59</xdr:row>
      <xdr:rowOff>89165</xdr:rowOff>
    </xdr:to>
    <xdr:sp macro="" textlink="">
      <xdr:nvSpPr>
        <xdr:cNvPr id="826" name="楕円 825"/>
        <xdr:cNvSpPr/>
      </xdr:nvSpPr>
      <xdr:spPr>
        <a:xfrm>
          <a:off x="19494500" y="101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80292</xdr:rowOff>
    </xdr:from>
    <xdr:ext cx="469744" cy="259045"/>
    <xdr:sp macro="" textlink="">
      <xdr:nvSpPr>
        <xdr:cNvPr id="827" name="テキスト ボックス 826"/>
        <xdr:cNvSpPr txBox="1"/>
      </xdr:nvSpPr>
      <xdr:spPr>
        <a:xfrm>
          <a:off x="19310428" y="101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159945</xdr:rowOff>
    </xdr:from>
    <xdr:to>
      <xdr:col>98</xdr:col>
      <xdr:colOff>38100</xdr:colOff>
      <xdr:row>59</xdr:row>
      <xdr:rowOff>90095</xdr:rowOff>
    </xdr:to>
    <xdr:sp macro="" textlink="">
      <xdr:nvSpPr>
        <xdr:cNvPr id="828" name="楕円 827"/>
        <xdr:cNvSpPr/>
      </xdr:nvSpPr>
      <xdr:spPr>
        <a:xfrm>
          <a:off x="18605500" y="101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81222</xdr:rowOff>
    </xdr:from>
    <xdr:ext cx="469744" cy="259045"/>
    <xdr:sp macro="" textlink="">
      <xdr:nvSpPr>
        <xdr:cNvPr id="829" name="テキスト ボックス 828"/>
        <xdr:cNvSpPr txBox="1"/>
      </xdr:nvSpPr>
      <xdr:spPr>
        <a:xfrm>
          <a:off x="18421428" y="1019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83655</xdr:rowOff>
    </xdr:from>
    <xdr:to>
      <xdr:col>116</xdr:col>
      <xdr:colOff>63500</xdr:colOff>
      <xdr:row>77</xdr:row>
      <xdr:rowOff>141605</xdr:rowOff>
    </xdr:to>
    <xdr:cxnSp macro="">
      <xdr:nvCxnSpPr>
        <xdr:cNvPr id="859" name="直線コネクタ 858"/>
        <xdr:cNvCxnSpPr/>
      </xdr:nvCxnSpPr>
      <xdr:spPr>
        <a:xfrm>
          <a:off x="21323300" y="12770955"/>
          <a:ext cx="838200" cy="57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79807</xdr:rowOff>
    </xdr:from>
    <xdr:to>
      <xdr:col>111</xdr:col>
      <xdr:colOff>177800</xdr:colOff>
      <xdr:row>74</xdr:row>
      <xdr:rowOff>83655</xdr:rowOff>
    </xdr:to>
    <xdr:cxnSp macro="">
      <xdr:nvCxnSpPr>
        <xdr:cNvPr id="862" name="直線コネクタ 861"/>
        <xdr:cNvCxnSpPr/>
      </xdr:nvCxnSpPr>
      <xdr:spPr>
        <a:xfrm>
          <a:off x="20434300" y="12767107"/>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79807</xdr:rowOff>
    </xdr:from>
    <xdr:to>
      <xdr:col>107</xdr:col>
      <xdr:colOff>50800</xdr:colOff>
      <xdr:row>74</xdr:row>
      <xdr:rowOff>100590</xdr:rowOff>
    </xdr:to>
    <xdr:cxnSp macro="">
      <xdr:nvCxnSpPr>
        <xdr:cNvPr id="865" name="直線コネクタ 864"/>
        <xdr:cNvCxnSpPr/>
      </xdr:nvCxnSpPr>
      <xdr:spPr>
        <a:xfrm flipV="1">
          <a:off x="19545300" y="12767107"/>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100590</xdr:rowOff>
    </xdr:from>
    <xdr:to>
      <xdr:col>102</xdr:col>
      <xdr:colOff>114300</xdr:colOff>
      <xdr:row>75</xdr:row>
      <xdr:rowOff>6769</xdr:rowOff>
    </xdr:to>
    <xdr:cxnSp macro="">
      <xdr:nvCxnSpPr>
        <xdr:cNvPr id="868" name="直線コネクタ 867"/>
        <xdr:cNvCxnSpPr/>
      </xdr:nvCxnSpPr>
      <xdr:spPr>
        <a:xfrm flipV="1">
          <a:off x="18656300" y="12787890"/>
          <a:ext cx="889000" cy="7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90805</xdr:rowOff>
    </xdr:from>
    <xdr:to>
      <xdr:col>116</xdr:col>
      <xdr:colOff>114300</xdr:colOff>
      <xdr:row>78</xdr:row>
      <xdr:rowOff>20955</xdr:rowOff>
    </xdr:to>
    <xdr:sp macro="" textlink="">
      <xdr:nvSpPr>
        <xdr:cNvPr id="878" name="楕円 877"/>
        <xdr:cNvSpPr/>
      </xdr:nvSpPr>
      <xdr:spPr>
        <a:xfrm>
          <a:off x="22110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5732</xdr:rowOff>
    </xdr:from>
    <xdr:ext cx="534377" cy="259045"/>
    <xdr:sp macro="" textlink="">
      <xdr:nvSpPr>
        <xdr:cNvPr id="879" name="繰出金該当値テキスト"/>
        <xdr:cNvSpPr txBox="1"/>
      </xdr:nvSpPr>
      <xdr:spPr>
        <a:xfrm>
          <a:off x="22212300" y="132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32855</xdr:rowOff>
    </xdr:from>
    <xdr:to>
      <xdr:col>112</xdr:col>
      <xdr:colOff>38100</xdr:colOff>
      <xdr:row>74</xdr:row>
      <xdr:rowOff>134455</xdr:rowOff>
    </xdr:to>
    <xdr:sp macro="" textlink="">
      <xdr:nvSpPr>
        <xdr:cNvPr id="880" name="楕円 879"/>
        <xdr:cNvSpPr/>
      </xdr:nvSpPr>
      <xdr:spPr>
        <a:xfrm>
          <a:off x="21272500" y="127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150982</xdr:rowOff>
    </xdr:from>
    <xdr:ext cx="534377" cy="259045"/>
    <xdr:sp macro="" textlink="">
      <xdr:nvSpPr>
        <xdr:cNvPr id="881" name="テキスト ボックス 880"/>
        <xdr:cNvSpPr txBox="1"/>
      </xdr:nvSpPr>
      <xdr:spPr>
        <a:xfrm>
          <a:off x="21056111" y="124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29007</xdr:rowOff>
    </xdr:from>
    <xdr:to>
      <xdr:col>107</xdr:col>
      <xdr:colOff>101600</xdr:colOff>
      <xdr:row>74</xdr:row>
      <xdr:rowOff>130607</xdr:rowOff>
    </xdr:to>
    <xdr:sp macro="" textlink="">
      <xdr:nvSpPr>
        <xdr:cNvPr id="882" name="楕円 881"/>
        <xdr:cNvSpPr/>
      </xdr:nvSpPr>
      <xdr:spPr>
        <a:xfrm>
          <a:off x="20383500" y="12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147134</xdr:rowOff>
    </xdr:from>
    <xdr:ext cx="534377" cy="259045"/>
    <xdr:sp macro="" textlink="">
      <xdr:nvSpPr>
        <xdr:cNvPr id="883" name="テキスト ボックス 882"/>
        <xdr:cNvSpPr txBox="1"/>
      </xdr:nvSpPr>
      <xdr:spPr>
        <a:xfrm>
          <a:off x="20167111" y="124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49790</xdr:rowOff>
    </xdr:from>
    <xdr:to>
      <xdr:col>102</xdr:col>
      <xdr:colOff>165100</xdr:colOff>
      <xdr:row>74</xdr:row>
      <xdr:rowOff>151390</xdr:rowOff>
    </xdr:to>
    <xdr:sp macro="" textlink="">
      <xdr:nvSpPr>
        <xdr:cNvPr id="884" name="楕円 883"/>
        <xdr:cNvSpPr/>
      </xdr:nvSpPr>
      <xdr:spPr>
        <a:xfrm>
          <a:off x="19494500" y="12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142517</xdr:rowOff>
    </xdr:from>
    <xdr:ext cx="534377" cy="259045"/>
    <xdr:sp macro="" textlink="">
      <xdr:nvSpPr>
        <xdr:cNvPr id="885" name="テキスト ボックス 884"/>
        <xdr:cNvSpPr txBox="1"/>
      </xdr:nvSpPr>
      <xdr:spPr>
        <a:xfrm>
          <a:off x="19278111" y="128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127419</xdr:rowOff>
    </xdr:from>
    <xdr:to>
      <xdr:col>98</xdr:col>
      <xdr:colOff>38100</xdr:colOff>
      <xdr:row>75</xdr:row>
      <xdr:rowOff>57569</xdr:rowOff>
    </xdr:to>
    <xdr:sp macro="" textlink="">
      <xdr:nvSpPr>
        <xdr:cNvPr id="886" name="楕円 885"/>
        <xdr:cNvSpPr/>
      </xdr:nvSpPr>
      <xdr:spPr>
        <a:xfrm>
          <a:off x="18605500" y="128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48696</xdr:rowOff>
    </xdr:from>
    <xdr:ext cx="534377" cy="259045"/>
    <xdr:sp macro="" textlink="">
      <xdr:nvSpPr>
        <xdr:cNvPr id="887" name="テキスト ボックス 886"/>
        <xdr:cNvSpPr txBox="1"/>
      </xdr:nvSpPr>
      <xdr:spPr>
        <a:xfrm>
          <a:off x="18389111" y="12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歳出決算額は、住民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R3.1.1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680,083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新型コロナウイルス感染症感染拡大に伴う感染症対策及び経済対策事業の実施の影響で、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155,037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と大幅に増加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した。主な項目を見ると、人件費は類似団体平均値を下回る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87,128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10,594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人事院勧告による期末勤勉手当の減や退職者数の減少に伴う退職手当組合負担金の減などの減要因はあるものの、会計年度任用職員制度の導入</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伴い、フルタイム、パートタイム職員経費が加わったことにより大幅に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増加している。補助費は類似団体平均値を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219,302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148,105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釈迦堂遺跡博物館リニューアル事業終了に伴う組合負担金の減など</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の減要因はあるものの、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新型コロナウイルス感染症感染拡大に伴う支援策として、市民一人</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万円の定額給付金事業、高校生、大学生等生活支援事業、子育て応援給付金給付事業を実施したことによる増、下水道事業と簡易水道事業の法適用公営企業への移行に伴う一般会計繰出金の性質変更による増などにより大幅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増加した。物件費は類似団体平均値を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87,393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1,591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会計年度任用職員制度の導入に伴う</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賃金の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廃止による減、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小学校教師用教科書指導書購入費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の減などにより減少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した。今後について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行政事務経費等の縮減に努めていく。扶助費は類似団体平均値を下回る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90,536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児童手当</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児童扶養手当や生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活保護扶助費等の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扶助費自体は減少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ているが、人口減少により住民一人当たりのコストは増加した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14,306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が、地方債の発行抑制を目的として事業の選択実施をしていることから、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類似団体平均値を大きく下回</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46,902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甲斐大和駅トイレ整備事業や有害鳥獣防護柵整備事業などの終了による減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要因はあるものの、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スクール構想実現のための小中学校ネットワーク環境整備事業の施工、橋りょう長寿命化事業や農業体質強化基盤整備事業の事業費増、本庁舎地下倉庫改修事業の施工などにより、新規整備、更新整備ともに増加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公債費は類似団体平均値を上回る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78,166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3,104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円増加した。合併特例債や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臨時財政対策</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債の償還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本格化</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してきたことが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主な要因である。今後も、令和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年度に償還のピークを迎え、数年は公債費の高止まりが見込まれることから、建設事業の選択実施により地方債の新規発行を抑制し、公債費負担の適正化に努めていく。繰出金は類似団体平均値を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大きく下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32,900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30,042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円減少した。下水道</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事業と簡易水道事業の法適用公営企業への移行に伴う一般会計</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繰出金の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性質変更による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が、今後も各特別会計の経費の節減を図り、普通会計の負担額を減らしていく。積立金は類似団体平均値を下回る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28,823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7,320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ふるさと納税寄附金の伸びに伴う基金積立金の増が主な要因として挙げられる。今後は、災害等へ備える財政調整基金や施設更新に備える公共施設整備基金への積立を行うため、事業の抜本的な見直しを行い予算確保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30,770
30,543
264.11
21,702,357
20,926,157
610,978
10,292,608
20,957,906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29020</xdr:rowOff>
    </xdr:from>
    <xdr:to>
      <xdr:col>24</xdr:col>
      <xdr:colOff>63500</xdr:colOff>
      <xdr:row>35</xdr:row>
      <xdr:rowOff>71501</xdr:rowOff>
    </xdr:to>
    <xdr:cxnSp macro="">
      <xdr:nvCxnSpPr>
        <xdr:cNvPr id="61" name="直線コネクタ 60"/>
        <xdr:cNvCxnSpPr/>
      </xdr:nvCxnSpPr>
      <xdr:spPr>
        <a:xfrm flipV="1">
          <a:off x="3797300" y="6029770"/>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52832</xdr:rowOff>
    </xdr:from>
    <xdr:to>
      <xdr:col>19</xdr:col>
      <xdr:colOff>177800</xdr:colOff>
      <xdr:row>35</xdr:row>
      <xdr:rowOff>71501</xdr:rowOff>
    </xdr:to>
    <xdr:cxnSp macro="">
      <xdr:nvCxnSpPr>
        <xdr:cNvPr id="64" name="直線コネクタ 63"/>
        <xdr:cNvCxnSpPr/>
      </xdr:nvCxnSpPr>
      <xdr:spPr>
        <a:xfrm>
          <a:off x="2908300" y="605358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52832</xdr:rowOff>
    </xdr:from>
    <xdr:to>
      <xdr:col>15</xdr:col>
      <xdr:colOff>50800</xdr:colOff>
      <xdr:row>35</xdr:row>
      <xdr:rowOff>132080</xdr:rowOff>
    </xdr:to>
    <xdr:cxnSp macro="">
      <xdr:nvCxnSpPr>
        <xdr:cNvPr id="67" name="直線コネクタ 66"/>
        <xdr:cNvCxnSpPr/>
      </xdr:nvCxnSpPr>
      <xdr:spPr>
        <a:xfrm flipV="1">
          <a:off x="2019300" y="605358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132080</xdr:rowOff>
    </xdr:from>
    <xdr:to>
      <xdr:col>10</xdr:col>
      <xdr:colOff>114300</xdr:colOff>
      <xdr:row>35</xdr:row>
      <xdr:rowOff>152845</xdr:rowOff>
    </xdr:to>
    <xdr:cxnSp macro="">
      <xdr:nvCxnSpPr>
        <xdr:cNvPr id="70" name="直線コネクタ 69"/>
        <xdr:cNvCxnSpPr/>
      </xdr:nvCxnSpPr>
      <xdr:spPr>
        <a:xfrm flipV="1">
          <a:off x="1130300" y="613283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149670</xdr:rowOff>
    </xdr:from>
    <xdr:to>
      <xdr:col>24</xdr:col>
      <xdr:colOff>114300</xdr:colOff>
      <xdr:row>35</xdr:row>
      <xdr:rowOff>79820</xdr:rowOff>
    </xdr:to>
    <xdr:sp macro="" textlink="">
      <xdr:nvSpPr>
        <xdr:cNvPr id="80" name="楕円 79"/>
        <xdr:cNvSpPr/>
      </xdr:nvSpPr>
      <xdr:spPr>
        <a:xfrm>
          <a:off x="45847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1097</xdr:rowOff>
    </xdr:from>
    <xdr:ext cx="469744" cy="259045"/>
    <xdr:sp macro="" textlink="">
      <xdr:nvSpPr>
        <xdr:cNvPr id="81" name="議会費該当値テキスト"/>
        <xdr:cNvSpPr txBox="1"/>
      </xdr:nvSpPr>
      <xdr:spPr>
        <a:xfrm>
          <a:off x="4686300" y="58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20701</xdr:rowOff>
    </xdr:from>
    <xdr:to>
      <xdr:col>20</xdr:col>
      <xdr:colOff>38100</xdr:colOff>
      <xdr:row>35</xdr:row>
      <xdr:rowOff>122301</xdr:rowOff>
    </xdr:to>
    <xdr:sp macro="" textlink="">
      <xdr:nvSpPr>
        <xdr:cNvPr id="82" name="楕円 81"/>
        <xdr:cNvSpPr/>
      </xdr:nvSpPr>
      <xdr:spPr>
        <a:xfrm>
          <a:off x="37465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138828</xdr:rowOff>
    </xdr:from>
    <xdr:ext cx="469744" cy="259045"/>
    <xdr:sp macro="" textlink="">
      <xdr:nvSpPr>
        <xdr:cNvPr id="83" name="テキスト ボックス 82"/>
        <xdr:cNvSpPr txBox="1"/>
      </xdr:nvSpPr>
      <xdr:spPr>
        <a:xfrm>
          <a:off x="3562428" y="57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xdr:rowOff>
    </xdr:from>
    <xdr:to>
      <xdr:col>15</xdr:col>
      <xdr:colOff>101600</xdr:colOff>
      <xdr:row>35</xdr:row>
      <xdr:rowOff>103632</xdr:rowOff>
    </xdr:to>
    <xdr:sp macro="" textlink="">
      <xdr:nvSpPr>
        <xdr:cNvPr id="84" name="楕円 83"/>
        <xdr:cNvSpPr/>
      </xdr:nvSpPr>
      <xdr:spPr>
        <a:xfrm>
          <a:off x="2857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120159</xdr:rowOff>
    </xdr:from>
    <xdr:ext cx="469744" cy="259045"/>
    <xdr:sp macro="" textlink="">
      <xdr:nvSpPr>
        <xdr:cNvPr id="85" name="テキスト ボックス 84"/>
        <xdr:cNvSpPr txBox="1"/>
      </xdr:nvSpPr>
      <xdr:spPr>
        <a:xfrm>
          <a:off x="2673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81280</xdr:rowOff>
    </xdr:from>
    <xdr:to>
      <xdr:col>10</xdr:col>
      <xdr:colOff>165100</xdr:colOff>
      <xdr:row>36</xdr:row>
      <xdr:rowOff>11430</xdr:rowOff>
    </xdr:to>
    <xdr:sp macro="" textlink="">
      <xdr:nvSpPr>
        <xdr:cNvPr id="86" name="楕円 85"/>
        <xdr:cNvSpPr/>
      </xdr:nvSpPr>
      <xdr:spPr>
        <a:xfrm>
          <a:off x="1968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87" name="テキスト ボックス 86"/>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102045</xdr:rowOff>
    </xdr:from>
    <xdr:to>
      <xdr:col>6</xdr:col>
      <xdr:colOff>38100</xdr:colOff>
      <xdr:row>36</xdr:row>
      <xdr:rowOff>32195</xdr:rowOff>
    </xdr:to>
    <xdr:sp macro="" textlink="">
      <xdr:nvSpPr>
        <xdr:cNvPr id="88" name="楕円 87"/>
        <xdr:cNvSpPr/>
      </xdr:nvSpPr>
      <xdr:spPr>
        <a:xfrm>
          <a:off x="1079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23322</xdr:rowOff>
    </xdr:from>
    <xdr:ext cx="469744" cy="259045"/>
    <xdr:sp macro="" textlink="">
      <xdr:nvSpPr>
        <xdr:cNvPr id="89" name="テキスト ボックス 88"/>
        <xdr:cNvSpPr txBox="1"/>
      </xdr:nvSpPr>
      <xdr:spPr>
        <a:xfrm>
          <a:off x="895428" y="619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104180</xdr:rowOff>
    </xdr:from>
    <xdr:to>
      <xdr:col>24</xdr:col>
      <xdr:colOff>63500</xdr:colOff>
      <xdr:row>58</xdr:row>
      <xdr:rowOff>107301</xdr:rowOff>
    </xdr:to>
    <xdr:cxnSp macro="">
      <xdr:nvCxnSpPr>
        <xdr:cNvPr id="120" name="直線コネクタ 119"/>
        <xdr:cNvCxnSpPr/>
      </xdr:nvCxnSpPr>
      <xdr:spPr>
        <a:xfrm flipV="1">
          <a:off x="3797300" y="9876830"/>
          <a:ext cx="838200" cy="17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107301</xdr:rowOff>
    </xdr:from>
    <xdr:to>
      <xdr:col>19</xdr:col>
      <xdr:colOff>177800</xdr:colOff>
      <xdr:row>58</xdr:row>
      <xdr:rowOff>117301</xdr:rowOff>
    </xdr:to>
    <xdr:cxnSp macro="">
      <xdr:nvCxnSpPr>
        <xdr:cNvPr id="123" name="直線コネクタ 122"/>
        <xdr:cNvCxnSpPr/>
      </xdr:nvCxnSpPr>
      <xdr:spPr>
        <a:xfrm flipV="1">
          <a:off x="2908300" y="10051401"/>
          <a:ext cx="889000" cy="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117301</xdr:rowOff>
    </xdr:from>
    <xdr:to>
      <xdr:col>15</xdr:col>
      <xdr:colOff>50800</xdr:colOff>
      <xdr:row>58</xdr:row>
      <xdr:rowOff>127284</xdr:rowOff>
    </xdr:to>
    <xdr:cxnSp macro="">
      <xdr:nvCxnSpPr>
        <xdr:cNvPr id="126" name="直線コネクタ 125"/>
        <xdr:cNvCxnSpPr/>
      </xdr:nvCxnSpPr>
      <xdr:spPr>
        <a:xfrm flipV="1">
          <a:off x="2019300" y="10061401"/>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119969</xdr:rowOff>
    </xdr:from>
    <xdr:to>
      <xdr:col>10</xdr:col>
      <xdr:colOff>114300</xdr:colOff>
      <xdr:row>58</xdr:row>
      <xdr:rowOff>127284</xdr:rowOff>
    </xdr:to>
    <xdr:cxnSp macro="">
      <xdr:nvCxnSpPr>
        <xdr:cNvPr id="129" name="直線コネクタ 128"/>
        <xdr:cNvCxnSpPr/>
      </xdr:nvCxnSpPr>
      <xdr:spPr>
        <a:xfrm>
          <a:off x="1130300" y="1006406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53380</xdr:rowOff>
    </xdr:from>
    <xdr:to>
      <xdr:col>24</xdr:col>
      <xdr:colOff>114300</xdr:colOff>
      <xdr:row>57</xdr:row>
      <xdr:rowOff>154980</xdr:rowOff>
    </xdr:to>
    <xdr:sp macro="" textlink="">
      <xdr:nvSpPr>
        <xdr:cNvPr id="139" name="楕円 138"/>
        <xdr:cNvSpPr/>
      </xdr:nvSpPr>
      <xdr:spPr>
        <a:xfrm>
          <a:off x="4584700" y="98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56501</xdr:rowOff>
    </xdr:from>
    <xdr:to>
      <xdr:col>20</xdr:col>
      <xdr:colOff>38100</xdr:colOff>
      <xdr:row>58</xdr:row>
      <xdr:rowOff>158101</xdr:rowOff>
    </xdr:to>
    <xdr:sp macro="" textlink="">
      <xdr:nvSpPr>
        <xdr:cNvPr id="141" name="楕円 140"/>
        <xdr:cNvSpPr/>
      </xdr:nvSpPr>
      <xdr:spPr>
        <a:xfrm>
          <a:off x="3746500" y="100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149228</xdr:rowOff>
    </xdr:from>
    <xdr:ext cx="534377" cy="259045"/>
    <xdr:sp macro="" textlink="">
      <xdr:nvSpPr>
        <xdr:cNvPr id="142" name="テキスト ボックス 141"/>
        <xdr:cNvSpPr txBox="1"/>
      </xdr:nvSpPr>
      <xdr:spPr>
        <a:xfrm>
          <a:off x="3530111" y="100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66501</xdr:rowOff>
    </xdr:from>
    <xdr:to>
      <xdr:col>15</xdr:col>
      <xdr:colOff>101600</xdr:colOff>
      <xdr:row>58</xdr:row>
      <xdr:rowOff>168101</xdr:rowOff>
    </xdr:to>
    <xdr:sp macro="" textlink="">
      <xdr:nvSpPr>
        <xdr:cNvPr id="143" name="楕円 142"/>
        <xdr:cNvSpPr/>
      </xdr:nvSpPr>
      <xdr:spPr>
        <a:xfrm>
          <a:off x="2857500" y="1001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13178</xdr:rowOff>
    </xdr:from>
    <xdr:ext cx="534377" cy="259045"/>
    <xdr:sp macro="" textlink="">
      <xdr:nvSpPr>
        <xdr:cNvPr id="144" name="テキスト ボックス 143"/>
        <xdr:cNvSpPr txBox="1"/>
      </xdr:nvSpPr>
      <xdr:spPr>
        <a:xfrm>
          <a:off x="2641111" y="97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76484</xdr:rowOff>
    </xdr:from>
    <xdr:to>
      <xdr:col>10</xdr:col>
      <xdr:colOff>165100</xdr:colOff>
      <xdr:row>59</xdr:row>
      <xdr:rowOff>6634</xdr:rowOff>
    </xdr:to>
    <xdr:sp macro="" textlink="">
      <xdr:nvSpPr>
        <xdr:cNvPr id="145" name="楕円 144"/>
        <xdr:cNvSpPr/>
      </xdr:nvSpPr>
      <xdr:spPr>
        <a:xfrm>
          <a:off x="1968500" y="100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169211</xdr:rowOff>
    </xdr:from>
    <xdr:ext cx="534377" cy="259045"/>
    <xdr:sp macro="" textlink="">
      <xdr:nvSpPr>
        <xdr:cNvPr id="146" name="テキスト ボックス 145"/>
        <xdr:cNvSpPr txBox="1"/>
      </xdr:nvSpPr>
      <xdr:spPr>
        <a:xfrm>
          <a:off x="1752111" y="1011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69169</xdr:rowOff>
    </xdr:from>
    <xdr:to>
      <xdr:col>6</xdr:col>
      <xdr:colOff>38100</xdr:colOff>
      <xdr:row>58</xdr:row>
      <xdr:rowOff>170769</xdr:rowOff>
    </xdr:to>
    <xdr:sp macro="" textlink="">
      <xdr:nvSpPr>
        <xdr:cNvPr id="147" name="楕円 146"/>
        <xdr:cNvSpPr/>
      </xdr:nvSpPr>
      <xdr:spPr>
        <a:xfrm>
          <a:off x="1079500" y="100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15846</xdr:rowOff>
    </xdr:from>
    <xdr:ext cx="534377" cy="259045"/>
    <xdr:sp macro="" textlink="">
      <xdr:nvSpPr>
        <xdr:cNvPr id="148" name="テキスト ボックス 147"/>
        <xdr:cNvSpPr txBox="1"/>
      </xdr:nvSpPr>
      <xdr:spPr>
        <a:xfrm>
          <a:off x="863111" y="97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26360</xdr:rowOff>
    </xdr:from>
    <xdr:to>
      <xdr:col>24</xdr:col>
      <xdr:colOff>63500</xdr:colOff>
      <xdr:row>77</xdr:row>
      <xdr:rowOff>52760</xdr:rowOff>
    </xdr:to>
    <xdr:cxnSp macro="">
      <xdr:nvCxnSpPr>
        <xdr:cNvPr id="176" name="直線コネクタ 175"/>
        <xdr:cNvCxnSpPr/>
      </xdr:nvCxnSpPr>
      <xdr:spPr>
        <a:xfrm flipV="1">
          <a:off x="3797300" y="13228010"/>
          <a:ext cx="8382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52760</xdr:rowOff>
    </xdr:from>
    <xdr:to>
      <xdr:col>19</xdr:col>
      <xdr:colOff>177800</xdr:colOff>
      <xdr:row>77</xdr:row>
      <xdr:rowOff>67146</xdr:rowOff>
    </xdr:to>
    <xdr:cxnSp macro="">
      <xdr:nvCxnSpPr>
        <xdr:cNvPr id="179" name="直線コネクタ 178"/>
        <xdr:cNvCxnSpPr/>
      </xdr:nvCxnSpPr>
      <xdr:spPr>
        <a:xfrm flipV="1">
          <a:off x="2908300" y="13254410"/>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60458</xdr:rowOff>
    </xdr:from>
    <xdr:to>
      <xdr:col>15</xdr:col>
      <xdr:colOff>50800</xdr:colOff>
      <xdr:row>77</xdr:row>
      <xdr:rowOff>67146</xdr:rowOff>
    </xdr:to>
    <xdr:cxnSp macro="">
      <xdr:nvCxnSpPr>
        <xdr:cNvPr id="182" name="直線コネクタ 181"/>
        <xdr:cNvCxnSpPr/>
      </xdr:nvCxnSpPr>
      <xdr:spPr>
        <a:xfrm>
          <a:off x="2019300" y="13262108"/>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60458</xdr:rowOff>
    </xdr:from>
    <xdr:to>
      <xdr:col>10</xdr:col>
      <xdr:colOff>114300</xdr:colOff>
      <xdr:row>77</xdr:row>
      <xdr:rowOff>66691</xdr:rowOff>
    </xdr:to>
    <xdr:cxnSp macro="">
      <xdr:nvCxnSpPr>
        <xdr:cNvPr id="185" name="直線コネクタ 184"/>
        <xdr:cNvCxnSpPr/>
      </xdr:nvCxnSpPr>
      <xdr:spPr>
        <a:xfrm flipV="1">
          <a:off x="1130300" y="13262108"/>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147010</xdr:rowOff>
    </xdr:from>
    <xdr:to>
      <xdr:col>24</xdr:col>
      <xdr:colOff>114300</xdr:colOff>
      <xdr:row>77</xdr:row>
      <xdr:rowOff>77160</xdr:rowOff>
    </xdr:to>
    <xdr:sp macro="" textlink="">
      <xdr:nvSpPr>
        <xdr:cNvPr id="195" name="楕円 194"/>
        <xdr:cNvSpPr/>
      </xdr:nvSpPr>
      <xdr:spPr>
        <a:xfrm>
          <a:off x="4584700" y="131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125437</xdr:rowOff>
    </xdr:from>
    <xdr:ext cx="599010" cy="259045"/>
    <xdr:sp macro="" textlink="">
      <xdr:nvSpPr>
        <xdr:cNvPr id="196" name="民生費該当値テキスト"/>
        <xdr:cNvSpPr txBox="1"/>
      </xdr:nvSpPr>
      <xdr:spPr>
        <a:xfrm>
          <a:off x="4686300" y="1315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1960</xdr:rowOff>
    </xdr:from>
    <xdr:to>
      <xdr:col>20</xdr:col>
      <xdr:colOff>38100</xdr:colOff>
      <xdr:row>77</xdr:row>
      <xdr:rowOff>103560</xdr:rowOff>
    </xdr:to>
    <xdr:sp macro="" textlink="">
      <xdr:nvSpPr>
        <xdr:cNvPr id="197" name="楕円 196"/>
        <xdr:cNvSpPr/>
      </xdr:nvSpPr>
      <xdr:spPr>
        <a:xfrm>
          <a:off x="3746500" y="132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94687</xdr:rowOff>
    </xdr:from>
    <xdr:ext cx="599010" cy="259045"/>
    <xdr:sp macro="" textlink="">
      <xdr:nvSpPr>
        <xdr:cNvPr id="198" name="テキスト ボックス 197"/>
        <xdr:cNvSpPr txBox="1"/>
      </xdr:nvSpPr>
      <xdr:spPr>
        <a:xfrm>
          <a:off x="3497795" y="1329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16346</xdr:rowOff>
    </xdr:from>
    <xdr:to>
      <xdr:col>15</xdr:col>
      <xdr:colOff>101600</xdr:colOff>
      <xdr:row>77</xdr:row>
      <xdr:rowOff>117946</xdr:rowOff>
    </xdr:to>
    <xdr:sp macro="" textlink="">
      <xdr:nvSpPr>
        <xdr:cNvPr id="199" name="楕円 198"/>
        <xdr:cNvSpPr/>
      </xdr:nvSpPr>
      <xdr:spPr>
        <a:xfrm>
          <a:off x="2857500" y="132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109073</xdr:rowOff>
    </xdr:from>
    <xdr:ext cx="599010" cy="259045"/>
    <xdr:sp macro="" textlink="">
      <xdr:nvSpPr>
        <xdr:cNvPr id="200" name="テキスト ボックス 199"/>
        <xdr:cNvSpPr txBox="1"/>
      </xdr:nvSpPr>
      <xdr:spPr>
        <a:xfrm>
          <a:off x="2608795" y="1331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9658</xdr:rowOff>
    </xdr:from>
    <xdr:to>
      <xdr:col>10</xdr:col>
      <xdr:colOff>165100</xdr:colOff>
      <xdr:row>77</xdr:row>
      <xdr:rowOff>111258</xdr:rowOff>
    </xdr:to>
    <xdr:sp macro="" textlink="">
      <xdr:nvSpPr>
        <xdr:cNvPr id="201" name="楕円 200"/>
        <xdr:cNvSpPr/>
      </xdr:nvSpPr>
      <xdr:spPr>
        <a:xfrm>
          <a:off x="1968500" y="132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102385</xdr:rowOff>
    </xdr:from>
    <xdr:ext cx="599010" cy="259045"/>
    <xdr:sp macro="" textlink="">
      <xdr:nvSpPr>
        <xdr:cNvPr id="202" name="テキスト ボックス 201"/>
        <xdr:cNvSpPr txBox="1"/>
      </xdr:nvSpPr>
      <xdr:spPr>
        <a:xfrm>
          <a:off x="1719795" y="1330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15891</xdr:rowOff>
    </xdr:from>
    <xdr:to>
      <xdr:col>6</xdr:col>
      <xdr:colOff>38100</xdr:colOff>
      <xdr:row>77</xdr:row>
      <xdr:rowOff>117491</xdr:rowOff>
    </xdr:to>
    <xdr:sp macro="" textlink="">
      <xdr:nvSpPr>
        <xdr:cNvPr id="203" name="楕円 202"/>
        <xdr:cNvSpPr/>
      </xdr:nvSpPr>
      <xdr:spPr>
        <a:xfrm>
          <a:off x="1079500" y="132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108618</xdr:rowOff>
    </xdr:from>
    <xdr:ext cx="599010" cy="259045"/>
    <xdr:sp macro="" textlink="">
      <xdr:nvSpPr>
        <xdr:cNvPr id="204" name="テキスト ボックス 203"/>
        <xdr:cNvSpPr txBox="1"/>
      </xdr:nvSpPr>
      <xdr:spPr>
        <a:xfrm>
          <a:off x="830795" y="1331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83758</xdr:rowOff>
    </xdr:from>
    <xdr:to>
      <xdr:col>24</xdr:col>
      <xdr:colOff>63500</xdr:colOff>
      <xdr:row>96</xdr:row>
      <xdr:rowOff>146003</xdr:rowOff>
    </xdr:to>
    <xdr:cxnSp macro="">
      <xdr:nvCxnSpPr>
        <xdr:cNvPr id="235" name="直線コネクタ 234"/>
        <xdr:cNvCxnSpPr/>
      </xdr:nvCxnSpPr>
      <xdr:spPr>
        <a:xfrm flipV="1">
          <a:off x="3797300" y="16542958"/>
          <a:ext cx="8382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146003</xdr:rowOff>
    </xdr:from>
    <xdr:to>
      <xdr:col>19</xdr:col>
      <xdr:colOff>177800</xdr:colOff>
      <xdr:row>97</xdr:row>
      <xdr:rowOff>1494</xdr:rowOff>
    </xdr:to>
    <xdr:cxnSp macro="">
      <xdr:nvCxnSpPr>
        <xdr:cNvPr id="238" name="直線コネクタ 237"/>
        <xdr:cNvCxnSpPr/>
      </xdr:nvCxnSpPr>
      <xdr:spPr>
        <a:xfrm flipV="1">
          <a:off x="2908300" y="16605203"/>
          <a:ext cx="88900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1494</xdr:rowOff>
    </xdr:from>
    <xdr:to>
      <xdr:col>15</xdr:col>
      <xdr:colOff>50800</xdr:colOff>
      <xdr:row>97</xdr:row>
      <xdr:rowOff>29417</xdr:rowOff>
    </xdr:to>
    <xdr:cxnSp macro="">
      <xdr:nvCxnSpPr>
        <xdr:cNvPr id="241" name="直線コネクタ 240"/>
        <xdr:cNvCxnSpPr/>
      </xdr:nvCxnSpPr>
      <xdr:spPr>
        <a:xfrm flipV="1">
          <a:off x="2019300" y="16632144"/>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105758</xdr:rowOff>
    </xdr:from>
    <xdr:to>
      <xdr:col>10</xdr:col>
      <xdr:colOff>114300</xdr:colOff>
      <xdr:row>97</xdr:row>
      <xdr:rowOff>29417</xdr:rowOff>
    </xdr:to>
    <xdr:cxnSp macro="">
      <xdr:nvCxnSpPr>
        <xdr:cNvPr id="244" name="直線コネクタ 243"/>
        <xdr:cNvCxnSpPr/>
      </xdr:nvCxnSpPr>
      <xdr:spPr>
        <a:xfrm>
          <a:off x="1130300" y="16564958"/>
          <a:ext cx="889000" cy="9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32958</xdr:rowOff>
    </xdr:from>
    <xdr:to>
      <xdr:col>24</xdr:col>
      <xdr:colOff>114300</xdr:colOff>
      <xdr:row>96</xdr:row>
      <xdr:rowOff>134558</xdr:rowOff>
    </xdr:to>
    <xdr:sp macro="" textlink="">
      <xdr:nvSpPr>
        <xdr:cNvPr id="254" name="楕円 253"/>
        <xdr:cNvSpPr/>
      </xdr:nvSpPr>
      <xdr:spPr>
        <a:xfrm>
          <a:off x="4584700" y="164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11385</xdr:rowOff>
    </xdr:from>
    <xdr:ext cx="534377" cy="259045"/>
    <xdr:sp macro="" textlink="">
      <xdr:nvSpPr>
        <xdr:cNvPr id="255" name="衛生費該当値テキスト"/>
        <xdr:cNvSpPr txBox="1"/>
      </xdr:nvSpPr>
      <xdr:spPr>
        <a:xfrm>
          <a:off x="4686300" y="164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95203</xdr:rowOff>
    </xdr:from>
    <xdr:to>
      <xdr:col>20</xdr:col>
      <xdr:colOff>38100</xdr:colOff>
      <xdr:row>97</xdr:row>
      <xdr:rowOff>25353</xdr:rowOff>
    </xdr:to>
    <xdr:sp macro="" textlink="">
      <xdr:nvSpPr>
        <xdr:cNvPr id="256" name="楕円 255"/>
        <xdr:cNvSpPr/>
      </xdr:nvSpPr>
      <xdr:spPr>
        <a:xfrm>
          <a:off x="3746500" y="165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16480</xdr:rowOff>
    </xdr:from>
    <xdr:ext cx="534377" cy="259045"/>
    <xdr:sp macro="" textlink="">
      <xdr:nvSpPr>
        <xdr:cNvPr id="257" name="テキスト ボックス 256"/>
        <xdr:cNvSpPr txBox="1"/>
      </xdr:nvSpPr>
      <xdr:spPr>
        <a:xfrm>
          <a:off x="3530111" y="1664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122144</xdr:rowOff>
    </xdr:from>
    <xdr:to>
      <xdr:col>15</xdr:col>
      <xdr:colOff>101600</xdr:colOff>
      <xdr:row>97</xdr:row>
      <xdr:rowOff>52294</xdr:rowOff>
    </xdr:to>
    <xdr:sp macro="" textlink="">
      <xdr:nvSpPr>
        <xdr:cNvPr id="258" name="楕円 257"/>
        <xdr:cNvSpPr/>
      </xdr:nvSpPr>
      <xdr:spPr>
        <a:xfrm>
          <a:off x="2857500" y="16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43421</xdr:rowOff>
    </xdr:from>
    <xdr:ext cx="534377" cy="259045"/>
    <xdr:sp macro="" textlink="">
      <xdr:nvSpPr>
        <xdr:cNvPr id="259" name="テキスト ボックス 258"/>
        <xdr:cNvSpPr txBox="1"/>
      </xdr:nvSpPr>
      <xdr:spPr>
        <a:xfrm>
          <a:off x="2641111" y="166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150067</xdr:rowOff>
    </xdr:from>
    <xdr:to>
      <xdr:col>10</xdr:col>
      <xdr:colOff>165100</xdr:colOff>
      <xdr:row>97</xdr:row>
      <xdr:rowOff>80217</xdr:rowOff>
    </xdr:to>
    <xdr:sp macro="" textlink="">
      <xdr:nvSpPr>
        <xdr:cNvPr id="260" name="楕円 259"/>
        <xdr:cNvSpPr/>
      </xdr:nvSpPr>
      <xdr:spPr>
        <a:xfrm>
          <a:off x="1968500" y="166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71344</xdr:rowOff>
    </xdr:from>
    <xdr:ext cx="534377" cy="259045"/>
    <xdr:sp macro="" textlink="">
      <xdr:nvSpPr>
        <xdr:cNvPr id="261" name="テキスト ボックス 260"/>
        <xdr:cNvSpPr txBox="1"/>
      </xdr:nvSpPr>
      <xdr:spPr>
        <a:xfrm>
          <a:off x="1752111" y="1670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54958</xdr:rowOff>
    </xdr:from>
    <xdr:to>
      <xdr:col>6</xdr:col>
      <xdr:colOff>38100</xdr:colOff>
      <xdr:row>96</xdr:row>
      <xdr:rowOff>156558</xdr:rowOff>
    </xdr:to>
    <xdr:sp macro="" textlink="">
      <xdr:nvSpPr>
        <xdr:cNvPr id="262" name="楕円 261"/>
        <xdr:cNvSpPr/>
      </xdr:nvSpPr>
      <xdr:spPr>
        <a:xfrm>
          <a:off x="1079500" y="165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147685</xdr:rowOff>
    </xdr:from>
    <xdr:ext cx="534377" cy="259045"/>
    <xdr:sp macro="" textlink="">
      <xdr:nvSpPr>
        <xdr:cNvPr id="263" name="テキスト ボックス 262"/>
        <xdr:cNvSpPr txBox="1"/>
      </xdr:nvSpPr>
      <xdr:spPr>
        <a:xfrm>
          <a:off x="863111" y="166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79284</xdr:rowOff>
    </xdr:from>
    <xdr:to>
      <xdr:col>55</xdr:col>
      <xdr:colOff>0</xdr:colOff>
      <xdr:row>38</xdr:row>
      <xdr:rowOff>89081</xdr:rowOff>
    </xdr:to>
    <xdr:cxnSp macro="">
      <xdr:nvCxnSpPr>
        <xdr:cNvPr id="294" name="直線コネクタ 293"/>
        <xdr:cNvCxnSpPr/>
      </xdr:nvCxnSpPr>
      <xdr:spPr>
        <a:xfrm>
          <a:off x="9639300" y="65943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8092</xdr:rowOff>
    </xdr:from>
    <xdr:to>
      <xdr:col>50</xdr:col>
      <xdr:colOff>114300</xdr:colOff>
      <xdr:row>38</xdr:row>
      <xdr:rowOff>79284</xdr:rowOff>
    </xdr:to>
    <xdr:cxnSp macro="">
      <xdr:nvCxnSpPr>
        <xdr:cNvPr id="297" name="直線コネクタ 296"/>
        <xdr:cNvCxnSpPr/>
      </xdr:nvCxnSpPr>
      <xdr:spPr>
        <a:xfrm>
          <a:off x="8750300" y="6523192"/>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153743</xdr:rowOff>
    </xdr:from>
    <xdr:to>
      <xdr:col>45</xdr:col>
      <xdr:colOff>177800</xdr:colOff>
      <xdr:row>38</xdr:row>
      <xdr:rowOff>8092</xdr:rowOff>
    </xdr:to>
    <xdr:cxnSp macro="">
      <xdr:nvCxnSpPr>
        <xdr:cNvPr id="300" name="直線コネクタ 299"/>
        <xdr:cNvCxnSpPr/>
      </xdr:nvCxnSpPr>
      <xdr:spPr>
        <a:xfrm>
          <a:off x="7861300" y="649739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153743</xdr:rowOff>
    </xdr:from>
    <xdr:to>
      <xdr:col>41</xdr:col>
      <xdr:colOff>50800</xdr:colOff>
      <xdr:row>38</xdr:row>
      <xdr:rowOff>19848</xdr:rowOff>
    </xdr:to>
    <xdr:cxnSp macro="">
      <xdr:nvCxnSpPr>
        <xdr:cNvPr id="303" name="直線コネクタ 302"/>
        <xdr:cNvCxnSpPr/>
      </xdr:nvCxnSpPr>
      <xdr:spPr>
        <a:xfrm flipV="1">
          <a:off x="6972300" y="649739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38281</xdr:rowOff>
    </xdr:from>
    <xdr:to>
      <xdr:col>55</xdr:col>
      <xdr:colOff>50800</xdr:colOff>
      <xdr:row>38</xdr:row>
      <xdr:rowOff>139881</xdr:rowOff>
    </xdr:to>
    <xdr:sp macro="" textlink="">
      <xdr:nvSpPr>
        <xdr:cNvPr id="313" name="楕円 312"/>
        <xdr:cNvSpPr/>
      </xdr:nvSpPr>
      <xdr:spPr>
        <a:xfrm>
          <a:off x="104267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16708</xdr:rowOff>
    </xdr:from>
    <xdr:ext cx="378565" cy="259045"/>
    <xdr:sp macro="" textlink="">
      <xdr:nvSpPr>
        <xdr:cNvPr id="314" name="労働費該当値テキスト"/>
        <xdr:cNvSpPr txBox="1"/>
      </xdr:nvSpPr>
      <xdr:spPr>
        <a:xfrm>
          <a:off x="10528300"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28484</xdr:rowOff>
    </xdr:from>
    <xdr:to>
      <xdr:col>50</xdr:col>
      <xdr:colOff>165100</xdr:colOff>
      <xdr:row>38</xdr:row>
      <xdr:rowOff>130084</xdr:rowOff>
    </xdr:to>
    <xdr:sp macro="" textlink="">
      <xdr:nvSpPr>
        <xdr:cNvPr id="315" name="楕円 314"/>
        <xdr:cNvSpPr/>
      </xdr:nvSpPr>
      <xdr:spPr>
        <a:xfrm>
          <a:off x="9588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121211</xdr:rowOff>
    </xdr:from>
    <xdr:ext cx="378565" cy="259045"/>
    <xdr:sp macro="" textlink="">
      <xdr:nvSpPr>
        <xdr:cNvPr id="316" name="テキスト ボックス 315"/>
        <xdr:cNvSpPr txBox="1"/>
      </xdr:nvSpPr>
      <xdr:spPr>
        <a:xfrm>
          <a:off x="9450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128742</xdr:rowOff>
    </xdr:from>
    <xdr:to>
      <xdr:col>46</xdr:col>
      <xdr:colOff>38100</xdr:colOff>
      <xdr:row>38</xdr:row>
      <xdr:rowOff>58892</xdr:rowOff>
    </xdr:to>
    <xdr:sp macro="" textlink="">
      <xdr:nvSpPr>
        <xdr:cNvPr id="317" name="楕円 316"/>
        <xdr:cNvSpPr/>
      </xdr:nvSpPr>
      <xdr:spPr>
        <a:xfrm>
          <a:off x="8699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75419</xdr:rowOff>
    </xdr:from>
    <xdr:ext cx="378565" cy="259045"/>
    <xdr:sp macro="" textlink="">
      <xdr:nvSpPr>
        <xdr:cNvPr id="318" name="テキスト ボックス 317"/>
        <xdr:cNvSpPr txBox="1"/>
      </xdr:nvSpPr>
      <xdr:spPr>
        <a:xfrm>
          <a:off x="8561017" y="624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102943</xdr:rowOff>
    </xdr:from>
    <xdr:to>
      <xdr:col>41</xdr:col>
      <xdr:colOff>101600</xdr:colOff>
      <xdr:row>38</xdr:row>
      <xdr:rowOff>33093</xdr:rowOff>
    </xdr:to>
    <xdr:sp macro="" textlink="">
      <xdr:nvSpPr>
        <xdr:cNvPr id="319" name="楕円 318"/>
        <xdr:cNvSpPr/>
      </xdr:nvSpPr>
      <xdr:spPr>
        <a:xfrm>
          <a:off x="7810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49620</xdr:rowOff>
    </xdr:from>
    <xdr:ext cx="378565" cy="259045"/>
    <xdr:sp macro="" textlink="">
      <xdr:nvSpPr>
        <xdr:cNvPr id="320" name="テキスト ボックス 319"/>
        <xdr:cNvSpPr txBox="1"/>
      </xdr:nvSpPr>
      <xdr:spPr>
        <a:xfrm>
          <a:off x="7672017" y="622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140498</xdr:rowOff>
    </xdr:from>
    <xdr:to>
      <xdr:col>36</xdr:col>
      <xdr:colOff>165100</xdr:colOff>
      <xdr:row>38</xdr:row>
      <xdr:rowOff>70648</xdr:rowOff>
    </xdr:to>
    <xdr:sp macro="" textlink="">
      <xdr:nvSpPr>
        <xdr:cNvPr id="321" name="楕円 320"/>
        <xdr:cNvSpPr/>
      </xdr:nvSpPr>
      <xdr:spPr>
        <a:xfrm>
          <a:off x="6921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87175</xdr:rowOff>
    </xdr:from>
    <xdr:ext cx="378565" cy="259045"/>
    <xdr:sp macro="" textlink="">
      <xdr:nvSpPr>
        <xdr:cNvPr id="322" name="テキスト ボックス 321"/>
        <xdr:cNvSpPr txBox="1"/>
      </xdr:nvSpPr>
      <xdr:spPr>
        <a:xfrm>
          <a:off x="6783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36949</xdr:rowOff>
    </xdr:from>
    <xdr:to>
      <xdr:col>55</xdr:col>
      <xdr:colOff>0</xdr:colOff>
      <xdr:row>58</xdr:row>
      <xdr:rowOff>41036</xdr:rowOff>
    </xdr:to>
    <xdr:cxnSp macro="">
      <xdr:nvCxnSpPr>
        <xdr:cNvPr id="349" name="直線コネクタ 348"/>
        <xdr:cNvCxnSpPr/>
      </xdr:nvCxnSpPr>
      <xdr:spPr>
        <a:xfrm flipV="1">
          <a:off x="9639300" y="9981049"/>
          <a:ext cx="8382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34425</xdr:rowOff>
    </xdr:from>
    <xdr:to>
      <xdr:col>50</xdr:col>
      <xdr:colOff>114300</xdr:colOff>
      <xdr:row>58</xdr:row>
      <xdr:rowOff>41036</xdr:rowOff>
    </xdr:to>
    <xdr:cxnSp macro="">
      <xdr:nvCxnSpPr>
        <xdr:cNvPr id="352" name="直線コネクタ 351"/>
        <xdr:cNvCxnSpPr/>
      </xdr:nvCxnSpPr>
      <xdr:spPr>
        <a:xfrm>
          <a:off x="8750300" y="9978525"/>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24692</xdr:rowOff>
    </xdr:from>
    <xdr:to>
      <xdr:col>45</xdr:col>
      <xdr:colOff>177800</xdr:colOff>
      <xdr:row>58</xdr:row>
      <xdr:rowOff>34425</xdr:rowOff>
    </xdr:to>
    <xdr:cxnSp macro="">
      <xdr:nvCxnSpPr>
        <xdr:cNvPr id="355" name="直線コネクタ 354"/>
        <xdr:cNvCxnSpPr/>
      </xdr:nvCxnSpPr>
      <xdr:spPr>
        <a:xfrm>
          <a:off x="7861300" y="9968792"/>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24692</xdr:rowOff>
    </xdr:from>
    <xdr:to>
      <xdr:col>41</xdr:col>
      <xdr:colOff>50800</xdr:colOff>
      <xdr:row>58</xdr:row>
      <xdr:rowOff>28322</xdr:rowOff>
    </xdr:to>
    <xdr:cxnSp macro="">
      <xdr:nvCxnSpPr>
        <xdr:cNvPr id="358" name="直線コネクタ 357"/>
        <xdr:cNvCxnSpPr/>
      </xdr:nvCxnSpPr>
      <xdr:spPr>
        <a:xfrm flipV="1">
          <a:off x="6972300" y="9968792"/>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157599</xdr:rowOff>
    </xdr:from>
    <xdr:to>
      <xdr:col>55</xdr:col>
      <xdr:colOff>50800</xdr:colOff>
      <xdr:row>58</xdr:row>
      <xdr:rowOff>87749</xdr:rowOff>
    </xdr:to>
    <xdr:sp macro="" textlink="">
      <xdr:nvSpPr>
        <xdr:cNvPr id="368" name="楕円 367"/>
        <xdr:cNvSpPr/>
      </xdr:nvSpPr>
      <xdr:spPr>
        <a:xfrm>
          <a:off x="10426700" y="99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72526</xdr:rowOff>
    </xdr:from>
    <xdr:ext cx="534377" cy="259045"/>
    <xdr:sp macro="" textlink="">
      <xdr:nvSpPr>
        <xdr:cNvPr id="369" name="農林水産業費該当値テキスト"/>
        <xdr:cNvSpPr txBox="1"/>
      </xdr:nvSpPr>
      <xdr:spPr>
        <a:xfrm>
          <a:off x="10528300" y="98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161686</xdr:rowOff>
    </xdr:from>
    <xdr:to>
      <xdr:col>50</xdr:col>
      <xdr:colOff>165100</xdr:colOff>
      <xdr:row>58</xdr:row>
      <xdr:rowOff>91836</xdr:rowOff>
    </xdr:to>
    <xdr:sp macro="" textlink="">
      <xdr:nvSpPr>
        <xdr:cNvPr id="370" name="楕円 369"/>
        <xdr:cNvSpPr/>
      </xdr:nvSpPr>
      <xdr:spPr>
        <a:xfrm>
          <a:off x="9588500" y="99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82963</xdr:rowOff>
    </xdr:from>
    <xdr:ext cx="534377" cy="259045"/>
    <xdr:sp macro="" textlink="">
      <xdr:nvSpPr>
        <xdr:cNvPr id="371" name="テキスト ボックス 370"/>
        <xdr:cNvSpPr txBox="1"/>
      </xdr:nvSpPr>
      <xdr:spPr>
        <a:xfrm>
          <a:off x="9372111" y="100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155075</xdr:rowOff>
    </xdr:from>
    <xdr:to>
      <xdr:col>46</xdr:col>
      <xdr:colOff>38100</xdr:colOff>
      <xdr:row>58</xdr:row>
      <xdr:rowOff>85225</xdr:rowOff>
    </xdr:to>
    <xdr:sp macro="" textlink="">
      <xdr:nvSpPr>
        <xdr:cNvPr id="372" name="楕円 371"/>
        <xdr:cNvSpPr/>
      </xdr:nvSpPr>
      <xdr:spPr>
        <a:xfrm>
          <a:off x="8699500" y="9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76352</xdr:rowOff>
    </xdr:from>
    <xdr:ext cx="534377" cy="259045"/>
    <xdr:sp macro="" textlink="">
      <xdr:nvSpPr>
        <xdr:cNvPr id="373" name="テキスト ボックス 372"/>
        <xdr:cNvSpPr txBox="1"/>
      </xdr:nvSpPr>
      <xdr:spPr>
        <a:xfrm>
          <a:off x="8483111" y="10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145342</xdr:rowOff>
    </xdr:from>
    <xdr:to>
      <xdr:col>41</xdr:col>
      <xdr:colOff>101600</xdr:colOff>
      <xdr:row>58</xdr:row>
      <xdr:rowOff>75492</xdr:rowOff>
    </xdr:to>
    <xdr:sp macro="" textlink="">
      <xdr:nvSpPr>
        <xdr:cNvPr id="374" name="楕円 373"/>
        <xdr:cNvSpPr/>
      </xdr:nvSpPr>
      <xdr:spPr>
        <a:xfrm>
          <a:off x="7810500" y="99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66619</xdr:rowOff>
    </xdr:from>
    <xdr:ext cx="534377" cy="259045"/>
    <xdr:sp macro="" textlink="">
      <xdr:nvSpPr>
        <xdr:cNvPr id="375" name="テキスト ボックス 374"/>
        <xdr:cNvSpPr txBox="1"/>
      </xdr:nvSpPr>
      <xdr:spPr>
        <a:xfrm>
          <a:off x="7594111" y="100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148972</xdr:rowOff>
    </xdr:from>
    <xdr:to>
      <xdr:col>36</xdr:col>
      <xdr:colOff>165100</xdr:colOff>
      <xdr:row>58</xdr:row>
      <xdr:rowOff>79122</xdr:rowOff>
    </xdr:to>
    <xdr:sp macro="" textlink="">
      <xdr:nvSpPr>
        <xdr:cNvPr id="376" name="楕円 375"/>
        <xdr:cNvSpPr/>
      </xdr:nvSpPr>
      <xdr:spPr>
        <a:xfrm>
          <a:off x="6921500" y="99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70249</xdr:rowOff>
    </xdr:from>
    <xdr:ext cx="534377" cy="259045"/>
    <xdr:sp macro="" textlink="">
      <xdr:nvSpPr>
        <xdr:cNvPr id="377" name="テキスト ボックス 376"/>
        <xdr:cNvSpPr txBox="1"/>
      </xdr:nvSpPr>
      <xdr:spPr>
        <a:xfrm>
          <a:off x="6705111" y="100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89151</xdr:rowOff>
    </xdr:from>
    <xdr:to>
      <xdr:col>55</xdr:col>
      <xdr:colOff>0</xdr:colOff>
      <xdr:row>77</xdr:row>
      <xdr:rowOff>126230</xdr:rowOff>
    </xdr:to>
    <xdr:cxnSp macro="">
      <xdr:nvCxnSpPr>
        <xdr:cNvPr id="402" name="直線コネクタ 401"/>
        <xdr:cNvCxnSpPr/>
      </xdr:nvCxnSpPr>
      <xdr:spPr>
        <a:xfrm flipV="1">
          <a:off x="9639300" y="13290801"/>
          <a:ext cx="8382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126230</xdr:rowOff>
    </xdr:from>
    <xdr:to>
      <xdr:col>50</xdr:col>
      <xdr:colOff>114300</xdr:colOff>
      <xdr:row>77</xdr:row>
      <xdr:rowOff>127093</xdr:rowOff>
    </xdr:to>
    <xdr:cxnSp macro="">
      <xdr:nvCxnSpPr>
        <xdr:cNvPr id="405" name="直線コネクタ 404"/>
        <xdr:cNvCxnSpPr/>
      </xdr:nvCxnSpPr>
      <xdr:spPr>
        <a:xfrm flipV="1">
          <a:off x="8750300" y="13327880"/>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127093</xdr:rowOff>
    </xdr:from>
    <xdr:to>
      <xdr:col>45</xdr:col>
      <xdr:colOff>177800</xdr:colOff>
      <xdr:row>77</xdr:row>
      <xdr:rowOff>130744</xdr:rowOff>
    </xdr:to>
    <xdr:cxnSp macro="">
      <xdr:nvCxnSpPr>
        <xdr:cNvPr id="408" name="直線コネクタ 407"/>
        <xdr:cNvCxnSpPr/>
      </xdr:nvCxnSpPr>
      <xdr:spPr>
        <a:xfrm flipV="1">
          <a:off x="7861300" y="13328743"/>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130744</xdr:rowOff>
    </xdr:from>
    <xdr:to>
      <xdr:col>41</xdr:col>
      <xdr:colOff>50800</xdr:colOff>
      <xdr:row>77</xdr:row>
      <xdr:rowOff>131705</xdr:rowOff>
    </xdr:to>
    <xdr:cxnSp macro="">
      <xdr:nvCxnSpPr>
        <xdr:cNvPr id="411" name="直線コネクタ 410"/>
        <xdr:cNvCxnSpPr/>
      </xdr:nvCxnSpPr>
      <xdr:spPr>
        <a:xfrm flipV="1">
          <a:off x="6972300" y="13332394"/>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38351</xdr:rowOff>
    </xdr:from>
    <xdr:to>
      <xdr:col>55</xdr:col>
      <xdr:colOff>50800</xdr:colOff>
      <xdr:row>77</xdr:row>
      <xdr:rowOff>139951</xdr:rowOff>
    </xdr:to>
    <xdr:sp macro="" textlink="">
      <xdr:nvSpPr>
        <xdr:cNvPr id="421" name="楕円 420"/>
        <xdr:cNvSpPr/>
      </xdr:nvSpPr>
      <xdr:spPr>
        <a:xfrm>
          <a:off x="10426700" y="132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124728</xdr:rowOff>
    </xdr:from>
    <xdr:ext cx="534377" cy="259045"/>
    <xdr:sp macro="" textlink="">
      <xdr:nvSpPr>
        <xdr:cNvPr id="422" name="商工費該当値テキスト"/>
        <xdr:cNvSpPr txBox="1"/>
      </xdr:nvSpPr>
      <xdr:spPr>
        <a:xfrm>
          <a:off x="10528300" y="1315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75430</xdr:rowOff>
    </xdr:from>
    <xdr:to>
      <xdr:col>50</xdr:col>
      <xdr:colOff>165100</xdr:colOff>
      <xdr:row>78</xdr:row>
      <xdr:rowOff>5580</xdr:rowOff>
    </xdr:to>
    <xdr:sp macro="" textlink="">
      <xdr:nvSpPr>
        <xdr:cNvPr id="423" name="楕円 422"/>
        <xdr:cNvSpPr/>
      </xdr:nvSpPr>
      <xdr:spPr>
        <a:xfrm>
          <a:off x="9588500" y="13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168157</xdr:rowOff>
    </xdr:from>
    <xdr:ext cx="534377" cy="259045"/>
    <xdr:sp macro="" textlink="">
      <xdr:nvSpPr>
        <xdr:cNvPr id="424" name="テキスト ボックス 423"/>
        <xdr:cNvSpPr txBox="1"/>
      </xdr:nvSpPr>
      <xdr:spPr>
        <a:xfrm>
          <a:off x="9372111" y="133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76293</xdr:rowOff>
    </xdr:from>
    <xdr:to>
      <xdr:col>46</xdr:col>
      <xdr:colOff>38100</xdr:colOff>
      <xdr:row>78</xdr:row>
      <xdr:rowOff>6443</xdr:rowOff>
    </xdr:to>
    <xdr:sp macro="" textlink="">
      <xdr:nvSpPr>
        <xdr:cNvPr id="425" name="楕円 424"/>
        <xdr:cNvSpPr/>
      </xdr:nvSpPr>
      <xdr:spPr>
        <a:xfrm>
          <a:off x="8699500" y="132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169020</xdr:rowOff>
    </xdr:from>
    <xdr:ext cx="534377" cy="259045"/>
    <xdr:sp macro="" textlink="">
      <xdr:nvSpPr>
        <xdr:cNvPr id="426" name="テキスト ボックス 425"/>
        <xdr:cNvSpPr txBox="1"/>
      </xdr:nvSpPr>
      <xdr:spPr>
        <a:xfrm>
          <a:off x="8483111" y="133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79944</xdr:rowOff>
    </xdr:from>
    <xdr:to>
      <xdr:col>41</xdr:col>
      <xdr:colOff>101600</xdr:colOff>
      <xdr:row>78</xdr:row>
      <xdr:rowOff>10094</xdr:rowOff>
    </xdr:to>
    <xdr:sp macro="" textlink="">
      <xdr:nvSpPr>
        <xdr:cNvPr id="427" name="楕円 426"/>
        <xdr:cNvSpPr/>
      </xdr:nvSpPr>
      <xdr:spPr>
        <a:xfrm>
          <a:off x="7810500" y="132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xdr:rowOff>
    </xdr:from>
    <xdr:ext cx="534377" cy="259045"/>
    <xdr:sp macro="" textlink="">
      <xdr:nvSpPr>
        <xdr:cNvPr id="428" name="テキスト ボックス 427"/>
        <xdr:cNvSpPr txBox="1"/>
      </xdr:nvSpPr>
      <xdr:spPr>
        <a:xfrm>
          <a:off x="7594111" y="133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80905</xdr:rowOff>
    </xdr:from>
    <xdr:to>
      <xdr:col>36</xdr:col>
      <xdr:colOff>165100</xdr:colOff>
      <xdr:row>78</xdr:row>
      <xdr:rowOff>11055</xdr:rowOff>
    </xdr:to>
    <xdr:sp macro="" textlink="">
      <xdr:nvSpPr>
        <xdr:cNvPr id="429" name="楕円 428"/>
        <xdr:cNvSpPr/>
      </xdr:nvSpPr>
      <xdr:spPr>
        <a:xfrm>
          <a:off x="6921500" y="132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2182</xdr:rowOff>
    </xdr:from>
    <xdr:ext cx="534377" cy="259045"/>
    <xdr:sp macro="" textlink="">
      <xdr:nvSpPr>
        <xdr:cNvPr id="430" name="テキスト ボックス 429"/>
        <xdr:cNvSpPr txBox="1"/>
      </xdr:nvSpPr>
      <xdr:spPr>
        <a:xfrm>
          <a:off x="6705111" y="133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44101</xdr:rowOff>
    </xdr:from>
    <xdr:to>
      <xdr:col>55</xdr:col>
      <xdr:colOff>0</xdr:colOff>
      <xdr:row>96</xdr:row>
      <xdr:rowOff>124101</xdr:rowOff>
    </xdr:to>
    <xdr:cxnSp macro="">
      <xdr:nvCxnSpPr>
        <xdr:cNvPr id="461" name="直線コネクタ 460"/>
        <xdr:cNvCxnSpPr/>
      </xdr:nvCxnSpPr>
      <xdr:spPr>
        <a:xfrm flipV="1">
          <a:off x="9639300" y="16503301"/>
          <a:ext cx="838200" cy="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36176</xdr:rowOff>
    </xdr:from>
    <xdr:to>
      <xdr:col>50</xdr:col>
      <xdr:colOff>114300</xdr:colOff>
      <xdr:row>96</xdr:row>
      <xdr:rowOff>124101</xdr:rowOff>
    </xdr:to>
    <xdr:cxnSp macro="">
      <xdr:nvCxnSpPr>
        <xdr:cNvPr id="464" name="直線コネクタ 463"/>
        <xdr:cNvCxnSpPr/>
      </xdr:nvCxnSpPr>
      <xdr:spPr>
        <a:xfrm>
          <a:off x="8750300" y="16495376"/>
          <a:ext cx="889000" cy="8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36176</xdr:rowOff>
    </xdr:from>
    <xdr:to>
      <xdr:col>45</xdr:col>
      <xdr:colOff>177800</xdr:colOff>
      <xdr:row>96</xdr:row>
      <xdr:rowOff>43307</xdr:rowOff>
    </xdr:to>
    <xdr:cxnSp macro="">
      <xdr:nvCxnSpPr>
        <xdr:cNvPr id="467" name="直線コネクタ 466"/>
        <xdr:cNvCxnSpPr/>
      </xdr:nvCxnSpPr>
      <xdr:spPr>
        <a:xfrm flipV="1">
          <a:off x="7861300" y="16495376"/>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18542</xdr:rowOff>
    </xdr:from>
    <xdr:to>
      <xdr:col>41</xdr:col>
      <xdr:colOff>50800</xdr:colOff>
      <xdr:row>96</xdr:row>
      <xdr:rowOff>43307</xdr:rowOff>
    </xdr:to>
    <xdr:cxnSp macro="">
      <xdr:nvCxnSpPr>
        <xdr:cNvPr id="470" name="直線コネクタ 469"/>
        <xdr:cNvCxnSpPr/>
      </xdr:nvCxnSpPr>
      <xdr:spPr>
        <a:xfrm>
          <a:off x="6972300" y="1647774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164751</xdr:rowOff>
    </xdr:from>
    <xdr:to>
      <xdr:col>55</xdr:col>
      <xdr:colOff>50800</xdr:colOff>
      <xdr:row>96</xdr:row>
      <xdr:rowOff>94901</xdr:rowOff>
    </xdr:to>
    <xdr:sp macro="" textlink="">
      <xdr:nvSpPr>
        <xdr:cNvPr id="480" name="楕円 479"/>
        <xdr:cNvSpPr/>
      </xdr:nvSpPr>
      <xdr:spPr>
        <a:xfrm>
          <a:off x="10426700" y="164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143178</xdr:rowOff>
    </xdr:from>
    <xdr:ext cx="534377" cy="259045"/>
    <xdr:sp macro="" textlink="">
      <xdr:nvSpPr>
        <xdr:cNvPr id="481" name="土木費該当値テキスト"/>
        <xdr:cNvSpPr txBox="1"/>
      </xdr:nvSpPr>
      <xdr:spPr>
        <a:xfrm>
          <a:off x="10528300" y="164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73301</xdr:rowOff>
    </xdr:from>
    <xdr:to>
      <xdr:col>50</xdr:col>
      <xdr:colOff>165100</xdr:colOff>
      <xdr:row>97</xdr:row>
      <xdr:rowOff>3451</xdr:rowOff>
    </xdr:to>
    <xdr:sp macro="" textlink="">
      <xdr:nvSpPr>
        <xdr:cNvPr id="482" name="楕円 481"/>
        <xdr:cNvSpPr/>
      </xdr:nvSpPr>
      <xdr:spPr>
        <a:xfrm>
          <a:off x="9588500" y="165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166028</xdr:rowOff>
    </xdr:from>
    <xdr:ext cx="534377" cy="259045"/>
    <xdr:sp macro="" textlink="">
      <xdr:nvSpPr>
        <xdr:cNvPr id="483" name="テキスト ボックス 482"/>
        <xdr:cNvSpPr txBox="1"/>
      </xdr:nvSpPr>
      <xdr:spPr>
        <a:xfrm>
          <a:off x="9372111" y="166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156826</xdr:rowOff>
    </xdr:from>
    <xdr:to>
      <xdr:col>46</xdr:col>
      <xdr:colOff>38100</xdr:colOff>
      <xdr:row>96</xdr:row>
      <xdr:rowOff>86976</xdr:rowOff>
    </xdr:to>
    <xdr:sp macro="" textlink="">
      <xdr:nvSpPr>
        <xdr:cNvPr id="484" name="楕円 483"/>
        <xdr:cNvSpPr/>
      </xdr:nvSpPr>
      <xdr:spPr>
        <a:xfrm>
          <a:off x="8699500" y="164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78103</xdr:rowOff>
    </xdr:from>
    <xdr:ext cx="534377" cy="259045"/>
    <xdr:sp macro="" textlink="">
      <xdr:nvSpPr>
        <xdr:cNvPr id="485" name="テキスト ボックス 484"/>
        <xdr:cNvSpPr txBox="1"/>
      </xdr:nvSpPr>
      <xdr:spPr>
        <a:xfrm>
          <a:off x="8483111" y="165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163957</xdr:rowOff>
    </xdr:from>
    <xdr:to>
      <xdr:col>41</xdr:col>
      <xdr:colOff>101600</xdr:colOff>
      <xdr:row>96</xdr:row>
      <xdr:rowOff>94107</xdr:rowOff>
    </xdr:to>
    <xdr:sp macro="" textlink="">
      <xdr:nvSpPr>
        <xdr:cNvPr id="486" name="楕円 485"/>
        <xdr:cNvSpPr/>
      </xdr:nvSpPr>
      <xdr:spPr>
        <a:xfrm>
          <a:off x="7810500" y="164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85234</xdr:rowOff>
    </xdr:from>
    <xdr:ext cx="534377" cy="259045"/>
    <xdr:sp macro="" textlink="">
      <xdr:nvSpPr>
        <xdr:cNvPr id="487" name="テキスト ボックス 486"/>
        <xdr:cNvSpPr txBox="1"/>
      </xdr:nvSpPr>
      <xdr:spPr>
        <a:xfrm>
          <a:off x="7594111" y="165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139192</xdr:rowOff>
    </xdr:from>
    <xdr:to>
      <xdr:col>36</xdr:col>
      <xdr:colOff>165100</xdr:colOff>
      <xdr:row>96</xdr:row>
      <xdr:rowOff>69342</xdr:rowOff>
    </xdr:to>
    <xdr:sp macro="" textlink="">
      <xdr:nvSpPr>
        <xdr:cNvPr id="488" name="楕円 487"/>
        <xdr:cNvSpPr/>
      </xdr:nvSpPr>
      <xdr:spPr>
        <a:xfrm>
          <a:off x="6921500" y="1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85869</xdr:rowOff>
    </xdr:from>
    <xdr:ext cx="534377" cy="259045"/>
    <xdr:sp macro="" textlink="">
      <xdr:nvSpPr>
        <xdr:cNvPr id="489" name="テキスト ボックス 488"/>
        <xdr:cNvSpPr txBox="1"/>
      </xdr:nvSpPr>
      <xdr:spPr>
        <a:xfrm>
          <a:off x="6705111" y="162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39344</xdr:rowOff>
    </xdr:from>
    <xdr:to>
      <xdr:col>85</xdr:col>
      <xdr:colOff>127000</xdr:colOff>
      <xdr:row>37</xdr:row>
      <xdr:rowOff>74745</xdr:rowOff>
    </xdr:to>
    <xdr:cxnSp macro="">
      <xdr:nvCxnSpPr>
        <xdr:cNvPr id="520" name="直線コネクタ 519"/>
        <xdr:cNvCxnSpPr/>
      </xdr:nvCxnSpPr>
      <xdr:spPr>
        <a:xfrm flipV="1">
          <a:off x="15481300" y="6382994"/>
          <a:ext cx="8382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56947</xdr:rowOff>
    </xdr:from>
    <xdr:to>
      <xdr:col>81</xdr:col>
      <xdr:colOff>50800</xdr:colOff>
      <xdr:row>37</xdr:row>
      <xdr:rowOff>74745</xdr:rowOff>
    </xdr:to>
    <xdr:cxnSp macro="">
      <xdr:nvCxnSpPr>
        <xdr:cNvPr id="523" name="直線コネクタ 522"/>
        <xdr:cNvCxnSpPr/>
      </xdr:nvCxnSpPr>
      <xdr:spPr>
        <a:xfrm>
          <a:off x="14592300" y="6400597"/>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56947</xdr:rowOff>
    </xdr:from>
    <xdr:to>
      <xdr:col>76</xdr:col>
      <xdr:colOff>114300</xdr:colOff>
      <xdr:row>37</xdr:row>
      <xdr:rowOff>66711</xdr:rowOff>
    </xdr:to>
    <xdr:cxnSp macro="">
      <xdr:nvCxnSpPr>
        <xdr:cNvPr id="526" name="直線コネクタ 525"/>
        <xdr:cNvCxnSpPr/>
      </xdr:nvCxnSpPr>
      <xdr:spPr>
        <a:xfrm flipV="1">
          <a:off x="13703300" y="6400597"/>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66711</xdr:rowOff>
    </xdr:from>
    <xdr:to>
      <xdr:col>71</xdr:col>
      <xdr:colOff>177800</xdr:colOff>
      <xdr:row>37</xdr:row>
      <xdr:rowOff>105785</xdr:rowOff>
    </xdr:to>
    <xdr:cxnSp macro="">
      <xdr:nvCxnSpPr>
        <xdr:cNvPr id="529" name="直線コネクタ 528"/>
        <xdr:cNvCxnSpPr/>
      </xdr:nvCxnSpPr>
      <xdr:spPr>
        <a:xfrm flipV="1">
          <a:off x="12814300" y="6410361"/>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159994</xdr:rowOff>
    </xdr:from>
    <xdr:to>
      <xdr:col>85</xdr:col>
      <xdr:colOff>177800</xdr:colOff>
      <xdr:row>37</xdr:row>
      <xdr:rowOff>90144</xdr:rowOff>
    </xdr:to>
    <xdr:sp macro="" textlink="">
      <xdr:nvSpPr>
        <xdr:cNvPr id="539" name="楕円 538"/>
        <xdr:cNvSpPr/>
      </xdr:nvSpPr>
      <xdr:spPr>
        <a:xfrm>
          <a:off x="16268700" y="6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138421</xdr:rowOff>
    </xdr:from>
    <xdr:ext cx="534377" cy="259045"/>
    <xdr:sp macro="" textlink="">
      <xdr:nvSpPr>
        <xdr:cNvPr id="540" name="消防費該当値テキスト"/>
        <xdr:cNvSpPr txBox="1"/>
      </xdr:nvSpPr>
      <xdr:spPr>
        <a:xfrm>
          <a:off x="16370300"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23945</xdr:rowOff>
    </xdr:from>
    <xdr:to>
      <xdr:col>81</xdr:col>
      <xdr:colOff>101600</xdr:colOff>
      <xdr:row>37</xdr:row>
      <xdr:rowOff>125545</xdr:rowOff>
    </xdr:to>
    <xdr:sp macro="" textlink="">
      <xdr:nvSpPr>
        <xdr:cNvPr id="541" name="楕円 540"/>
        <xdr:cNvSpPr/>
      </xdr:nvSpPr>
      <xdr:spPr>
        <a:xfrm>
          <a:off x="15430500" y="63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116672</xdr:rowOff>
    </xdr:from>
    <xdr:ext cx="534377" cy="259045"/>
    <xdr:sp macro="" textlink="">
      <xdr:nvSpPr>
        <xdr:cNvPr id="542" name="テキスト ボックス 541"/>
        <xdr:cNvSpPr txBox="1"/>
      </xdr:nvSpPr>
      <xdr:spPr>
        <a:xfrm>
          <a:off x="15214111" y="64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6147</xdr:rowOff>
    </xdr:from>
    <xdr:to>
      <xdr:col>76</xdr:col>
      <xdr:colOff>165100</xdr:colOff>
      <xdr:row>37</xdr:row>
      <xdr:rowOff>107747</xdr:rowOff>
    </xdr:to>
    <xdr:sp macro="" textlink="">
      <xdr:nvSpPr>
        <xdr:cNvPr id="543" name="楕円 542"/>
        <xdr:cNvSpPr/>
      </xdr:nvSpPr>
      <xdr:spPr>
        <a:xfrm>
          <a:off x="14541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98874</xdr:rowOff>
    </xdr:from>
    <xdr:ext cx="534377" cy="259045"/>
    <xdr:sp macro="" textlink="">
      <xdr:nvSpPr>
        <xdr:cNvPr id="544" name="テキスト ボックス 543"/>
        <xdr:cNvSpPr txBox="1"/>
      </xdr:nvSpPr>
      <xdr:spPr>
        <a:xfrm>
          <a:off x="14325111" y="64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15911</xdr:rowOff>
    </xdr:from>
    <xdr:to>
      <xdr:col>72</xdr:col>
      <xdr:colOff>38100</xdr:colOff>
      <xdr:row>37</xdr:row>
      <xdr:rowOff>117511</xdr:rowOff>
    </xdr:to>
    <xdr:sp macro="" textlink="">
      <xdr:nvSpPr>
        <xdr:cNvPr id="545" name="楕円 544"/>
        <xdr:cNvSpPr/>
      </xdr:nvSpPr>
      <xdr:spPr>
        <a:xfrm>
          <a:off x="13652500" y="63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108638</xdr:rowOff>
    </xdr:from>
    <xdr:ext cx="534377" cy="259045"/>
    <xdr:sp macro="" textlink="">
      <xdr:nvSpPr>
        <xdr:cNvPr id="546" name="テキスト ボックス 545"/>
        <xdr:cNvSpPr txBox="1"/>
      </xdr:nvSpPr>
      <xdr:spPr>
        <a:xfrm>
          <a:off x="13436111" y="64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54985</xdr:rowOff>
    </xdr:from>
    <xdr:to>
      <xdr:col>67</xdr:col>
      <xdr:colOff>101600</xdr:colOff>
      <xdr:row>37</xdr:row>
      <xdr:rowOff>156585</xdr:rowOff>
    </xdr:to>
    <xdr:sp macro="" textlink="">
      <xdr:nvSpPr>
        <xdr:cNvPr id="547" name="楕円 546"/>
        <xdr:cNvSpPr/>
      </xdr:nvSpPr>
      <xdr:spPr>
        <a:xfrm>
          <a:off x="12763500" y="6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147713</xdr:rowOff>
    </xdr:from>
    <xdr:ext cx="534377" cy="259045"/>
    <xdr:sp macro="" textlink="">
      <xdr:nvSpPr>
        <xdr:cNvPr id="548" name="テキスト ボックス 54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117129</xdr:rowOff>
    </xdr:from>
    <xdr:to>
      <xdr:col>85</xdr:col>
      <xdr:colOff>127000</xdr:colOff>
      <xdr:row>57</xdr:row>
      <xdr:rowOff>58341</xdr:rowOff>
    </xdr:to>
    <xdr:cxnSp macro="">
      <xdr:nvCxnSpPr>
        <xdr:cNvPr id="577" name="直線コネクタ 576"/>
        <xdr:cNvCxnSpPr/>
      </xdr:nvCxnSpPr>
      <xdr:spPr>
        <a:xfrm flipV="1">
          <a:off x="15481300" y="9718329"/>
          <a:ext cx="838200" cy="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169433</xdr:rowOff>
    </xdr:from>
    <xdr:to>
      <xdr:col>81</xdr:col>
      <xdr:colOff>50800</xdr:colOff>
      <xdr:row>57</xdr:row>
      <xdr:rowOff>58341</xdr:rowOff>
    </xdr:to>
    <xdr:cxnSp macro="">
      <xdr:nvCxnSpPr>
        <xdr:cNvPr id="580" name="直線コネクタ 579"/>
        <xdr:cNvCxnSpPr/>
      </xdr:nvCxnSpPr>
      <xdr:spPr>
        <a:xfrm>
          <a:off x="14592300" y="9770633"/>
          <a:ext cx="889000" cy="6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169433</xdr:rowOff>
    </xdr:from>
    <xdr:to>
      <xdr:col>76</xdr:col>
      <xdr:colOff>114300</xdr:colOff>
      <xdr:row>57</xdr:row>
      <xdr:rowOff>46469</xdr:rowOff>
    </xdr:to>
    <xdr:cxnSp macro="">
      <xdr:nvCxnSpPr>
        <xdr:cNvPr id="583" name="直線コネクタ 582"/>
        <xdr:cNvCxnSpPr/>
      </xdr:nvCxnSpPr>
      <xdr:spPr>
        <a:xfrm flipV="1">
          <a:off x="13703300" y="9770633"/>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118844</xdr:rowOff>
    </xdr:from>
    <xdr:to>
      <xdr:col>71</xdr:col>
      <xdr:colOff>177800</xdr:colOff>
      <xdr:row>57</xdr:row>
      <xdr:rowOff>46469</xdr:rowOff>
    </xdr:to>
    <xdr:cxnSp macro="">
      <xdr:nvCxnSpPr>
        <xdr:cNvPr id="586" name="直線コネクタ 585"/>
        <xdr:cNvCxnSpPr/>
      </xdr:nvCxnSpPr>
      <xdr:spPr>
        <a:xfrm>
          <a:off x="12814300" y="9720044"/>
          <a:ext cx="8890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66329</xdr:rowOff>
    </xdr:from>
    <xdr:to>
      <xdr:col>85</xdr:col>
      <xdr:colOff>177800</xdr:colOff>
      <xdr:row>56</xdr:row>
      <xdr:rowOff>167929</xdr:rowOff>
    </xdr:to>
    <xdr:sp macro="" textlink="">
      <xdr:nvSpPr>
        <xdr:cNvPr id="596" name="楕円 595"/>
        <xdr:cNvSpPr/>
      </xdr:nvSpPr>
      <xdr:spPr>
        <a:xfrm>
          <a:off x="16268700" y="966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44756</xdr:rowOff>
    </xdr:from>
    <xdr:ext cx="534377" cy="259045"/>
    <xdr:sp macro="" textlink="">
      <xdr:nvSpPr>
        <xdr:cNvPr id="597" name="教育費該当値テキスト"/>
        <xdr:cNvSpPr txBox="1"/>
      </xdr:nvSpPr>
      <xdr:spPr>
        <a:xfrm>
          <a:off x="16370300" y="96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7541</xdr:rowOff>
    </xdr:from>
    <xdr:to>
      <xdr:col>81</xdr:col>
      <xdr:colOff>101600</xdr:colOff>
      <xdr:row>57</xdr:row>
      <xdr:rowOff>109141</xdr:rowOff>
    </xdr:to>
    <xdr:sp macro="" textlink="">
      <xdr:nvSpPr>
        <xdr:cNvPr id="598" name="楕円 597"/>
        <xdr:cNvSpPr/>
      </xdr:nvSpPr>
      <xdr:spPr>
        <a:xfrm>
          <a:off x="15430500" y="978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100268</xdr:rowOff>
    </xdr:from>
    <xdr:ext cx="534377" cy="259045"/>
    <xdr:sp macro="" textlink="">
      <xdr:nvSpPr>
        <xdr:cNvPr id="599" name="テキスト ボックス 598"/>
        <xdr:cNvSpPr txBox="1"/>
      </xdr:nvSpPr>
      <xdr:spPr>
        <a:xfrm>
          <a:off x="15214111" y="98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118633</xdr:rowOff>
    </xdr:from>
    <xdr:to>
      <xdr:col>76</xdr:col>
      <xdr:colOff>165100</xdr:colOff>
      <xdr:row>57</xdr:row>
      <xdr:rowOff>48783</xdr:rowOff>
    </xdr:to>
    <xdr:sp macro="" textlink="">
      <xdr:nvSpPr>
        <xdr:cNvPr id="600" name="楕円 599"/>
        <xdr:cNvSpPr/>
      </xdr:nvSpPr>
      <xdr:spPr>
        <a:xfrm>
          <a:off x="14541500" y="97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39910</xdr:rowOff>
    </xdr:from>
    <xdr:ext cx="534377" cy="259045"/>
    <xdr:sp macro="" textlink="">
      <xdr:nvSpPr>
        <xdr:cNvPr id="601" name="テキスト ボックス 600"/>
        <xdr:cNvSpPr txBox="1"/>
      </xdr:nvSpPr>
      <xdr:spPr>
        <a:xfrm>
          <a:off x="14325111" y="98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167119</xdr:rowOff>
    </xdr:from>
    <xdr:to>
      <xdr:col>72</xdr:col>
      <xdr:colOff>38100</xdr:colOff>
      <xdr:row>57</xdr:row>
      <xdr:rowOff>97269</xdr:rowOff>
    </xdr:to>
    <xdr:sp macro="" textlink="">
      <xdr:nvSpPr>
        <xdr:cNvPr id="602" name="楕円 601"/>
        <xdr:cNvSpPr/>
      </xdr:nvSpPr>
      <xdr:spPr>
        <a:xfrm>
          <a:off x="13652500" y="9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88396</xdr:rowOff>
    </xdr:from>
    <xdr:ext cx="534377" cy="259045"/>
    <xdr:sp macro="" textlink="">
      <xdr:nvSpPr>
        <xdr:cNvPr id="603" name="テキスト ボックス 602"/>
        <xdr:cNvSpPr txBox="1"/>
      </xdr:nvSpPr>
      <xdr:spPr>
        <a:xfrm>
          <a:off x="13436111" y="98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68044</xdr:rowOff>
    </xdr:from>
    <xdr:to>
      <xdr:col>67</xdr:col>
      <xdr:colOff>101600</xdr:colOff>
      <xdr:row>56</xdr:row>
      <xdr:rowOff>169644</xdr:rowOff>
    </xdr:to>
    <xdr:sp macro="" textlink="">
      <xdr:nvSpPr>
        <xdr:cNvPr id="604" name="楕円 603"/>
        <xdr:cNvSpPr/>
      </xdr:nvSpPr>
      <xdr:spPr>
        <a:xfrm>
          <a:off x="12763500" y="96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160771</xdr:rowOff>
    </xdr:from>
    <xdr:ext cx="534377" cy="259045"/>
    <xdr:sp macro="" textlink="">
      <xdr:nvSpPr>
        <xdr:cNvPr id="605" name="テキスト ボックス 604"/>
        <xdr:cNvSpPr txBox="1"/>
      </xdr:nvSpPr>
      <xdr:spPr>
        <a:xfrm>
          <a:off x="12547111" y="97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21717</xdr:rowOff>
    </xdr:from>
    <xdr:to>
      <xdr:col>85</xdr:col>
      <xdr:colOff>127000</xdr:colOff>
      <xdr:row>79</xdr:row>
      <xdr:rowOff>42723</xdr:rowOff>
    </xdr:to>
    <xdr:cxnSp macro="">
      <xdr:nvCxnSpPr>
        <xdr:cNvPr id="634" name="直線コネクタ 633"/>
        <xdr:cNvCxnSpPr/>
      </xdr:nvCxnSpPr>
      <xdr:spPr>
        <a:xfrm flipV="1">
          <a:off x="15481300" y="13566267"/>
          <a:ext cx="8382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42723</xdr:rowOff>
    </xdr:from>
    <xdr:to>
      <xdr:col>81</xdr:col>
      <xdr:colOff>50800</xdr:colOff>
      <xdr:row>79</xdr:row>
      <xdr:rowOff>43421</xdr:rowOff>
    </xdr:to>
    <xdr:cxnSp macro="">
      <xdr:nvCxnSpPr>
        <xdr:cNvPr id="637" name="直線コネクタ 636"/>
        <xdr:cNvCxnSpPr/>
      </xdr:nvCxnSpPr>
      <xdr:spPr>
        <a:xfrm flipV="1">
          <a:off x="14592300" y="13587273"/>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43421</xdr:rowOff>
    </xdr:from>
    <xdr:to>
      <xdr:col>76</xdr:col>
      <xdr:colOff>114300</xdr:colOff>
      <xdr:row>79</xdr:row>
      <xdr:rowOff>44107</xdr:rowOff>
    </xdr:to>
    <xdr:cxnSp macro="">
      <xdr:nvCxnSpPr>
        <xdr:cNvPr id="640" name="直線コネクタ 639"/>
        <xdr:cNvCxnSpPr/>
      </xdr:nvCxnSpPr>
      <xdr:spPr>
        <a:xfrm flipV="1">
          <a:off x="13703300" y="135879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44107</xdr:rowOff>
    </xdr:from>
    <xdr:to>
      <xdr:col>71</xdr:col>
      <xdr:colOff>177800</xdr:colOff>
      <xdr:row>79</xdr:row>
      <xdr:rowOff>44450</xdr:rowOff>
    </xdr:to>
    <xdr:cxnSp macro="">
      <xdr:nvCxnSpPr>
        <xdr:cNvPr id="643" name="直線コネクタ 642"/>
        <xdr:cNvCxnSpPr/>
      </xdr:nvCxnSpPr>
      <xdr:spPr>
        <a:xfrm flipV="1">
          <a:off x="12814300" y="13588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142367</xdr:rowOff>
    </xdr:from>
    <xdr:to>
      <xdr:col>85</xdr:col>
      <xdr:colOff>177800</xdr:colOff>
      <xdr:row>79</xdr:row>
      <xdr:rowOff>72517</xdr:rowOff>
    </xdr:to>
    <xdr:sp macro="" textlink="">
      <xdr:nvSpPr>
        <xdr:cNvPr id="653" name="楕円 652"/>
        <xdr:cNvSpPr/>
      </xdr:nvSpPr>
      <xdr:spPr>
        <a:xfrm>
          <a:off x="16268700" y="13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57294</xdr:rowOff>
    </xdr:from>
    <xdr:ext cx="469744" cy="259045"/>
    <xdr:sp macro="" textlink="">
      <xdr:nvSpPr>
        <xdr:cNvPr id="654" name="災害復旧費該当値テキスト"/>
        <xdr:cNvSpPr txBox="1"/>
      </xdr:nvSpPr>
      <xdr:spPr>
        <a:xfrm>
          <a:off x="16370300" y="1343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163373</xdr:rowOff>
    </xdr:from>
    <xdr:to>
      <xdr:col>81</xdr:col>
      <xdr:colOff>101600</xdr:colOff>
      <xdr:row>79</xdr:row>
      <xdr:rowOff>93523</xdr:rowOff>
    </xdr:to>
    <xdr:sp macro="" textlink="">
      <xdr:nvSpPr>
        <xdr:cNvPr id="655" name="楕円 654"/>
        <xdr:cNvSpPr/>
      </xdr:nvSpPr>
      <xdr:spPr>
        <a:xfrm>
          <a:off x="15430500" y="135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84650</xdr:rowOff>
    </xdr:from>
    <xdr:ext cx="378565" cy="259045"/>
    <xdr:sp macro="" textlink="">
      <xdr:nvSpPr>
        <xdr:cNvPr id="656" name="テキスト ボックス 655"/>
        <xdr:cNvSpPr txBox="1"/>
      </xdr:nvSpPr>
      <xdr:spPr>
        <a:xfrm>
          <a:off x="15292017" y="1362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164071</xdr:rowOff>
    </xdr:from>
    <xdr:to>
      <xdr:col>76</xdr:col>
      <xdr:colOff>165100</xdr:colOff>
      <xdr:row>79</xdr:row>
      <xdr:rowOff>94221</xdr:rowOff>
    </xdr:to>
    <xdr:sp macro="" textlink="">
      <xdr:nvSpPr>
        <xdr:cNvPr id="657" name="楕円 656"/>
        <xdr:cNvSpPr/>
      </xdr:nvSpPr>
      <xdr:spPr>
        <a:xfrm>
          <a:off x="14541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85348</xdr:rowOff>
    </xdr:from>
    <xdr:ext cx="313932" cy="259045"/>
    <xdr:sp macro="" textlink="">
      <xdr:nvSpPr>
        <xdr:cNvPr id="658" name="テキスト ボックス 657"/>
        <xdr:cNvSpPr txBox="1"/>
      </xdr:nvSpPr>
      <xdr:spPr>
        <a:xfrm>
          <a:off x="14435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164757</xdr:rowOff>
    </xdr:from>
    <xdr:to>
      <xdr:col>72</xdr:col>
      <xdr:colOff>38100</xdr:colOff>
      <xdr:row>79</xdr:row>
      <xdr:rowOff>94907</xdr:rowOff>
    </xdr:to>
    <xdr:sp macro="" textlink="">
      <xdr:nvSpPr>
        <xdr:cNvPr id="659" name="楕円 658"/>
        <xdr:cNvSpPr/>
      </xdr:nvSpPr>
      <xdr:spPr>
        <a:xfrm>
          <a:off x="13652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86034</xdr:rowOff>
    </xdr:from>
    <xdr:ext cx="313932" cy="259045"/>
    <xdr:sp macro="" textlink="">
      <xdr:nvSpPr>
        <xdr:cNvPr id="660" name="テキスト ボックス 659"/>
        <xdr:cNvSpPr txBox="1"/>
      </xdr:nvSpPr>
      <xdr:spPr>
        <a:xfrm>
          <a:off x="13546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15061</xdr:rowOff>
    </xdr:from>
    <xdr:to>
      <xdr:col>85</xdr:col>
      <xdr:colOff>127000</xdr:colOff>
      <xdr:row>98</xdr:row>
      <xdr:rowOff>25197</xdr:rowOff>
    </xdr:to>
    <xdr:cxnSp macro="">
      <xdr:nvCxnSpPr>
        <xdr:cNvPr id="693" name="直線コネクタ 692"/>
        <xdr:cNvCxnSpPr/>
      </xdr:nvCxnSpPr>
      <xdr:spPr>
        <a:xfrm flipV="1">
          <a:off x="15481300" y="16817161"/>
          <a:ext cx="8382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25197</xdr:rowOff>
    </xdr:from>
    <xdr:to>
      <xdr:col>81</xdr:col>
      <xdr:colOff>50800</xdr:colOff>
      <xdr:row>98</xdr:row>
      <xdr:rowOff>35452</xdr:rowOff>
    </xdr:to>
    <xdr:cxnSp macro="">
      <xdr:nvCxnSpPr>
        <xdr:cNvPr id="696" name="直線コネクタ 695"/>
        <xdr:cNvCxnSpPr/>
      </xdr:nvCxnSpPr>
      <xdr:spPr>
        <a:xfrm flipV="1">
          <a:off x="14592300" y="1682729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35452</xdr:rowOff>
    </xdr:from>
    <xdr:to>
      <xdr:col>76</xdr:col>
      <xdr:colOff>114300</xdr:colOff>
      <xdr:row>98</xdr:row>
      <xdr:rowOff>49344</xdr:rowOff>
    </xdr:to>
    <xdr:cxnSp macro="">
      <xdr:nvCxnSpPr>
        <xdr:cNvPr id="699" name="直線コネクタ 698"/>
        <xdr:cNvCxnSpPr/>
      </xdr:nvCxnSpPr>
      <xdr:spPr>
        <a:xfrm flipV="1">
          <a:off x="13703300" y="16837552"/>
          <a:ext cx="8890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49344</xdr:rowOff>
    </xdr:from>
    <xdr:to>
      <xdr:col>71</xdr:col>
      <xdr:colOff>177800</xdr:colOff>
      <xdr:row>98</xdr:row>
      <xdr:rowOff>55232</xdr:rowOff>
    </xdr:to>
    <xdr:cxnSp macro="">
      <xdr:nvCxnSpPr>
        <xdr:cNvPr id="702" name="直線コネクタ 701"/>
        <xdr:cNvCxnSpPr/>
      </xdr:nvCxnSpPr>
      <xdr:spPr>
        <a:xfrm flipV="1">
          <a:off x="12814300" y="16851444"/>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135711</xdr:rowOff>
    </xdr:from>
    <xdr:to>
      <xdr:col>85</xdr:col>
      <xdr:colOff>177800</xdr:colOff>
      <xdr:row>98</xdr:row>
      <xdr:rowOff>65861</xdr:rowOff>
    </xdr:to>
    <xdr:sp macro="" textlink="">
      <xdr:nvSpPr>
        <xdr:cNvPr id="712" name="楕円 711"/>
        <xdr:cNvSpPr/>
      </xdr:nvSpPr>
      <xdr:spPr>
        <a:xfrm>
          <a:off x="16268700" y="16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158588</xdr:rowOff>
    </xdr:from>
    <xdr:ext cx="534377" cy="259045"/>
    <xdr:sp macro="" textlink="">
      <xdr:nvSpPr>
        <xdr:cNvPr id="713" name="公債費該当値テキスト"/>
        <xdr:cNvSpPr txBox="1"/>
      </xdr:nvSpPr>
      <xdr:spPr>
        <a:xfrm>
          <a:off x="16370300" y="166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145847</xdr:rowOff>
    </xdr:from>
    <xdr:to>
      <xdr:col>81</xdr:col>
      <xdr:colOff>101600</xdr:colOff>
      <xdr:row>98</xdr:row>
      <xdr:rowOff>75997</xdr:rowOff>
    </xdr:to>
    <xdr:sp macro="" textlink="">
      <xdr:nvSpPr>
        <xdr:cNvPr id="714" name="楕円 713"/>
        <xdr:cNvSpPr/>
      </xdr:nvSpPr>
      <xdr:spPr>
        <a:xfrm>
          <a:off x="15430500" y="167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92524</xdr:rowOff>
    </xdr:from>
    <xdr:ext cx="534377" cy="259045"/>
    <xdr:sp macro="" textlink="">
      <xdr:nvSpPr>
        <xdr:cNvPr id="715" name="テキスト ボックス 714"/>
        <xdr:cNvSpPr txBox="1"/>
      </xdr:nvSpPr>
      <xdr:spPr>
        <a:xfrm>
          <a:off x="15214111" y="165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156102</xdr:rowOff>
    </xdr:from>
    <xdr:to>
      <xdr:col>76</xdr:col>
      <xdr:colOff>165100</xdr:colOff>
      <xdr:row>98</xdr:row>
      <xdr:rowOff>86252</xdr:rowOff>
    </xdr:to>
    <xdr:sp macro="" textlink="">
      <xdr:nvSpPr>
        <xdr:cNvPr id="716" name="楕円 715"/>
        <xdr:cNvSpPr/>
      </xdr:nvSpPr>
      <xdr:spPr>
        <a:xfrm>
          <a:off x="14541500" y="167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102779</xdr:rowOff>
    </xdr:from>
    <xdr:ext cx="534377" cy="259045"/>
    <xdr:sp macro="" textlink="">
      <xdr:nvSpPr>
        <xdr:cNvPr id="717" name="テキスト ボックス 716"/>
        <xdr:cNvSpPr txBox="1"/>
      </xdr:nvSpPr>
      <xdr:spPr>
        <a:xfrm>
          <a:off x="14325111" y="165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169994</xdr:rowOff>
    </xdr:from>
    <xdr:to>
      <xdr:col>72</xdr:col>
      <xdr:colOff>38100</xdr:colOff>
      <xdr:row>98</xdr:row>
      <xdr:rowOff>100144</xdr:rowOff>
    </xdr:to>
    <xdr:sp macro="" textlink="">
      <xdr:nvSpPr>
        <xdr:cNvPr id="718" name="楕円 717"/>
        <xdr:cNvSpPr/>
      </xdr:nvSpPr>
      <xdr:spPr>
        <a:xfrm>
          <a:off x="13652500" y="168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91271</xdr:rowOff>
    </xdr:from>
    <xdr:ext cx="534377" cy="259045"/>
    <xdr:sp macro="" textlink="">
      <xdr:nvSpPr>
        <xdr:cNvPr id="719" name="テキスト ボックス 718"/>
        <xdr:cNvSpPr txBox="1"/>
      </xdr:nvSpPr>
      <xdr:spPr>
        <a:xfrm>
          <a:off x="13436111" y="168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4432</xdr:rowOff>
    </xdr:from>
    <xdr:to>
      <xdr:col>67</xdr:col>
      <xdr:colOff>101600</xdr:colOff>
      <xdr:row>98</xdr:row>
      <xdr:rowOff>106032</xdr:rowOff>
    </xdr:to>
    <xdr:sp macro="" textlink="">
      <xdr:nvSpPr>
        <xdr:cNvPr id="720" name="楕円 719"/>
        <xdr:cNvSpPr/>
      </xdr:nvSpPr>
      <xdr:spPr>
        <a:xfrm>
          <a:off x="12763500" y="168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97159</xdr:rowOff>
    </xdr:from>
    <xdr:ext cx="534377" cy="259045"/>
    <xdr:sp macro="" textlink="">
      <xdr:nvSpPr>
        <xdr:cNvPr id="721" name="テキスト ボックス 720"/>
        <xdr:cNvSpPr txBox="1"/>
      </xdr:nvSpPr>
      <xdr:spPr>
        <a:xfrm>
          <a:off x="12547111" y="1689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主な項目をみると、議会費は類似団体平均値を上回る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5,681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月に行われた補選によって定員となったこと伴う議員</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報酬の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総務費は類似団体平均値を下回</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206,753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106,911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円の大幅な増となった。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合併振興基金積立金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の減など減要因もあったが、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新型コロナウイルス感染症拡大に伴う支援策として、定額給付金給付事業や高校生、大学生等生活支援事業を実施したこと、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ふるさと納税寄附金の伸びに伴う寄附者返礼品購入費と基金積立金の増が主な要因である。民生費は類似団体平均値を大きく下回る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162,290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5,774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円増加した。児童</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扶養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手当や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生活保護扶助費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の減など減要因はあった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私立保育所等運営費補助金の増や、コロナ禍における支援策として、子育て応援給付金事業や子育て世帯への臨時特別給付金事業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を実施したこと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により増加した。今後、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少子</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高齢化による扶助費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増加に伴い民生費の増が見込まれるが、全国的に増加傾向になるため、類似団体平均値付近で推移すると考えられる。衛生費は類似団体平均値を下回る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48,639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5,718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。新型コロナウイルス対策として市民へのマスク配付事業や医療機関への支援金給付事業を実施したことによる増、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甲府・峡東クリーンセンター建設債元金償還の本格化に伴う一部事務組合への負担金の増が主な要因として挙げられる。農林水産業費は類似団体平均値を下回</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22,474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894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有害鳥獣防護柵整備事業や特産農産物生産事業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事業費の減など減要因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はあった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次産業化施設整備事業の実施や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農業体質強化基盤整備促進事業の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事業費増な</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どにより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農林水産業費は、本市の主要産業である農業や全国的に高い評価を受けているワイン産業の推進のため各事業を実施していることから、全国平均より高い値で推移している。商工費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18,845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6,488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コロナ禍の影響で各種イベントを中止したことによる減などの減要因はあったが、コロナ禍での経済対策及び生活支援として地域応援商品券事業を実施したことによる増や商工振興資金預託金を増額したことが主な要因として挙げられ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土木費は類似団体平均値を下回</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52,282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7,349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。前年度完成した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甲斐大和駅トイレ整備事業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の減など減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要因はあったものの、橋りょう長寿命化改修事業費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下水道会計繰出金の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した。消防費は類似団体平均値を下回る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24,646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2,168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避難所でのコロナ対策として、各種備品、備蓄品を購入したことなどにより増加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した。教育費は類似団体平均値を下回</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57,962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14,7851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となった。小学校教師用教科書指導書購入費や釈迦堂遺跡博物館負担金の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要因はあった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スクール構想実現のための環境整備及び端末整備の実施、オリンピック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事前合宿対応のための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トレーニング機器購入、各学校での新型コロナウイルス感染症対策経費の増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り増加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公債費は類似団体平均値を上回る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78,166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合併特例債や臨時財政対策債等の償還が本格化し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たことにより前年度比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3,104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円の増加となった。なお、現時点では令和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年度に地方債償還のピークを迎える見込みである。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年度については、前年度比で財政調整基金残高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ポイント減、実質収支額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ポイント増、実質単年度収支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都市計画税の課税再開やふるさと納税寄附金の伸びに伴う歳入の増加により、実質収支が改善するとともに、財政調整基金の取り崩しを行わなかったため、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今後も、歳入の確保に努めるとともに、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次行政改革大綱に基づく施策を着実に実行し、計画的に財政調整基金の積立ができるよう、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行財政運営の健全化に向けた取り組みを推進する。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連結実質赤字比率に係る黒字額は前年度より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居宅介護予防支援事業特別会計で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ポイント増加したことが主な要因として挙げられる。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法適用公営企業については、水道事業会計で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ポイントの減、勝沼ぶどうの丘事業会計で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ポイントの減、勝沼病院事業会計で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また、下水道事業会計は、公営企業法適用に伴う名称変更により、令和元年度ではその他会計に分類されている。令和元年度は、公営企業法適用のための打ち切り決算によって赤字となっているが、令和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今後も黒字額が増加できるよう、各事業会計において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更なる収入確保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と歳出抑制に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実質公債比率の分子構造で最も高い割合を占めている元利償還金については、合併特例債や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債の償還の本格化に伴うの元金償還金の増により、前年度から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しかしながら、債務負担行為に基づく支出額の減や都市計画税の課税再開に伴う特定財源の増などにより、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実質公債比率の分子については、前年度と比較し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年度に公債費の償還ピークを迎え、数年は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が高止まりすると見込まれていることから、建設事業の実施にあたっては、緊急性、必要性を十分に検討した事業実施に努めていく。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将来負担比率の分子に算入される将来負担額については、一般会計等の地方債残高において元金償還額が借入額を上回り、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百万円の大幅な減となった。加えて、土地開発公社等への債務負担行為に基づく支出予定額の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百万円の減、下水道事業の地方債残高減の影響で公営企業債等繰入見込額の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百万円の減、退職手当組合積立不足額の減に伴う退職手当負担見込額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算定で除かれる充当可能財源等については、公共施設整備基金の取り崩しを行った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ものの、ふるさと納税寄附金の伸びに伴うふるさと支援基金の増などにより、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都市計画税の課税再開により、充当可能特定歳入も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今後、地方債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の新規発行抑制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や発行額を上回る償還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による地方債残高の減少によ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比率が徐々に改善していくことが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見込まれ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るが、引き続き健全化指標に注視し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財政運営を行っていく。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減債基金、公共施設整備基金、中山間農村地域活性化基金は、利子のみの積立に留まった。社会福祉基金は、果実運用型基金として運用していることから、残高は変動していない。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土地開発公社への償還金の充当財源とするため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や合併振興基金の積立額を上回る取り崩しという減要因はあるものの、財政調整基金の取り崩しを行わなかったことや、全国各地から応援いただき大幅に増加した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を原資としたふるさと支援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％に満たない状況であるため、災害等に備え一定額の確保に取組み、同時に、施設老朽化も進んでいることから、公共施設等総合管理計画に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基づく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個別施設計画の財源の裏付けとなるよう、公共施設整備基金への積立も併せて行っていく。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減債基金は、現時点で、令和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年度に公債費の償還ピークを迎え、数年は公債費が高止まりすると見込まれていることから、償還のピーク時に減債基金の活用も検討していく。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ふるさと支援基金については、ふるさと納税寄附金が原資であるため、流動的な部分は大きいが、新たな歳入の確保として、国が示す方針に即す中で積極的に推進する。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・合併振興基金：甲州市における市民の連帯の強化又は地域振興のための事業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・公共施設整備基金：公共施設の整備に必要な費用</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・合併振興基金：合併特例債等を原資に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百万円の積み立てを行ったが、自主防災組織資器材等整備事業など基金の目的に即した各種ソフト事業充当のため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万円を繰り入れたことで、残高は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・ふるさと支援基金：積立の原資となるふるさと納税寄附金は、創意工夫によって推進を図り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百万円増となり、その結果当該基金への積立も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百万円となった。一方、こども医療費助成事業などの寄附目的に即した各種事業充当のための繰入は、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百万円となった。残高は、積立額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繰入額の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・公共施設整備基金：土地開発公社への償還金の充当財源とするため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百万円を取り崩し、利子のみ積立に留まったため、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百万円となった。円単位では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99,828,156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を以って合併特例債が発行上限額に到達したため、今後利子のみの積立となる。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新市まちづくり計画に掲げた主要施策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に充当し、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着実な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実施に努める。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・ふるさと支援基金：ふるさと納税寄附金が原資であるため、流動的な部分は大きいが、新たな歳入の確保として、国が示す方針に即す中で積極的に推進する。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・公共施設整備基金：公共施設等の更新に向け計画的に積立を行い、施設更新が市財政を圧迫しないように努める。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年度は財政調整基金の取り崩しを行わなかったため、年度末残高は前年度末から変動なく、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なっている。なお、預金利子を積み立てたため、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円単位では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年度に雪害対応のため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百万円、令和元年度に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百万円を取り崩した影響で、令和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年度末残高において標準財政規模の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％に満たない状況である。今後は事業の抜本的な見直しによる歳出の削減を進め、災害等に備えるため当該取崩分を積み戻し、標準財政規模の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％程度を確保できるよう努めていく。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減債基金は、利子のみの積立であり、百万円単位での表記であるため、平成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年度から増減なく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百万円で推移している。円単位では、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。なお、公債費は合併特例債や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債の償還が本格的になってきたことから増加しているものの、減債基金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を取り崩さずに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財政運営ができている。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本市では、市場公募型地方債を発行しておらず満期一括償還の地方債が無いため、年度ごとの計画的な積立の必要はないと考えている。今後、令和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年度に公債費の償還ピークを迎え、数年は公債費が高止まりすることが見込まれていることから、償還のピーク時に減債基金の活用も検討していく必要がある。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30,770
30,543
264.11
21,702,357
20,926,157
610,978
10,292,608
20,957,906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公共施設の更新事業が進められているが資産の減価償却も進んでいるため</a:t>
          </a:r>
          <a:r>
            <a:rPr kumimoji="1" lang="ja-JP" altLang="ja-JP" sz="900" b="0" i="0" baseline="0">
              <a:solidFill>
                <a:schemeClr val="dk1"/>
              </a:solidFill>
              <a:effectLst/>
              <a:latin typeface="+mn-lt"/>
              <a:ea typeface="+mn-ea"/>
              <a:cs typeface="+mn-cs"/>
            </a:rPr>
            <a:t>前年度</a:t>
          </a:r>
          <a:r>
            <a:rPr kumimoji="1" lang="ja-JP" altLang="en-US" sz="900" b="0" i="0" baseline="0">
              <a:solidFill>
                <a:schemeClr val="dk1"/>
              </a:solidFill>
              <a:effectLst/>
              <a:latin typeface="+mn-lt"/>
              <a:ea typeface="+mn-ea"/>
              <a:cs typeface="+mn-cs"/>
            </a:rPr>
            <a:t>から</a:t>
          </a:r>
          <a:r>
            <a:rPr kumimoji="1" lang="en-US" altLang="ja-JP" sz="900" b="0" i="0" baseline="0">
              <a:solidFill>
                <a:schemeClr val="dk1"/>
              </a:solidFill>
              <a:effectLst/>
              <a:latin typeface="+mn-lt"/>
              <a:ea typeface="+mn-ea"/>
              <a:cs typeface="+mn-cs"/>
            </a:rPr>
            <a:t>0.5</a:t>
          </a:r>
          <a:r>
            <a:rPr kumimoji="1" lang="ja-JP" altLang="en-US" sz="900" b="0" i="0" baseline="0">
              <a:solidFill>
                <a:schemeClr val="dk1"/>
              </a:solidFill>
              <a:effectLst/>
              <a:latin typeface="+mn-lt"/>
              <a:ea typeface="+mn-ea"/>
              <a:cs typeface="+mn-cs"/>
            </a:rPr>
            <a:t>ポイント増加し</a:t>
          </a:r>
          <a:r>
            <a:rPr kumimoji="1" lang="ja-JP" altLang="ja-JP" sz="900" b="0" i="0" baseline="0">
              <a:solidFill>
                <a:schemeClr val="dk1"/>
              </a:solidFill>
              <a:effectLst/>
              <a:latin typeface="+mn-lt"/>
              <a:ea typeface="+mn-ea"/>
              <a:cs typeface="+mn-cs"/>
            </a:rPr>
            <a:t>、類似団体平均値を大きく上回っている。特に比率の高い道路、保育所等、学校施設については、道路において古くから存在しているものが多く、毎年小規模な改修に留まっていること。</a:t>
          </a:r>
          <a:r>
            <a:rPr kumimoji="1" lang="ja-JP" altLang="en-US" sz="900" b="0" i="0" baseline="0">
              <a:solidFill>
                <a:schemeClr val="dk1"/>
              </a:solidFill>
              <a:effectLst/>
              <a:latin typeface="+mn-lt"/>
              <a:ea typeface="+mn-ea"/>
              <a:cs typeface="+mn-cs"/>
            </a:rPr>
            <a:t>また、</a:t>
          </a:r>
          <a:r>
            <a:rPr kumimoji="1" lang="ja-JP" altLang="ja-JP" sz="900" b="0" i="0" baseline="0">
              <a:solidFill>
                <a:schemeClr val="dk1"/>
              </a:solidFill>
              <a:effectLst/>
              <a:latin typeface="+mn-lt"/>
              <a:ea typeface="+mn-ea"/>
              <a:cs typeface="+mn-cs"/>
            </a:rPr>
            <a:t>合併市町村であるため資産自体が多く、その多くの施設で最低限の修繕等により維持管理を行っていることが、全体的に比率が高い要因である。今後は、公共施設等総合管理計画</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個別施設計画に基づき、施設の統廃合を含めた計画的な更新等を実施していく。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楕円 78"/>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0"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1" name="楕円 80"/>
        <xdr:cNvSpPr/>
      </xdr:nvSpPr>
      <xdr:spPr>
        <a:xfrm>
          <a:off x="400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118745</xdr:rowOff>
    </xdr:to>
    <xdr:cxnSp macro="">
      <xdr:nvCxnSpPr>
        <xdr:cNvPr id="82" name="直線コネクタ 81"/>
        <xdr:cNvCxnSpPr/>
      </xdr:nvCxnSpPr>
      <xdr:spPr>
        <a:xfrm>
          <a:off x="4051300" y="619442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33401</xdr:rowOff>
    </xdr:from>
    <xdr:to>
      <xdr:col>15</xdr:col>
      <xdr:colOff>187325</xdr:colOff>
      <xdr:row>31</xdr:row>
      <xdr:rowOff>135001</xdr:rowOff>
    </xdr:to>
    <xdr:sp macro="" textlink="">
      <xdr:nvSpPr>
        <xdr:cNvPr id="83" name="楕円 82"/>
        <xdr:cNvSpPr/>
      </xdr:nvSpPr>
      <xdr:spPr>
        <a:xfrm>
          <a:off x="3238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84201</xdr:rowOff>
    </xdr:from>
    <xdr:to>
      <xdr:col>19</xdr:col>
      <xdr:colOff>136525</xdr:colOff>
      <xdr:row>31</xdr:row>
      <xdr:rowOff>107950</xdr:rowOff>
    </xdr:to>
    <xdr:cxnSp macro="">
      <xdr:nvCxnSpPr>
        <xdr:cNvPr id="84" name="直線コネクタ 83"/>
        <xdr:cNvCxnSpPr/>
      </xdr:nvCxnSpPr>
      <xdr:spPr>
        <a:xfrm>
          <a:off x="3289300" y="617067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16129</xdr:rowOff>
    </xdr:from>
    <xdr:to>
      <xdr:col>11</xdr:col>
      <xdr:colOff>187325</xdr:colOff>
      <xdr:row>31</xdr:row>
      <xdr:rowOff>117729</xdr:rowOff>
    </xdr:to>
    <xdr:sp macro="" textlink="">
      <xdr:nvSpPr>
        <xdr:cNvPr id="85" name="楕円 84"/>
        <xdr:cNvSpPr/>
      </xdr:nvSpPr>
      <xdr:spPr>
        <a:xfrm>
          <a:off x="247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66929</xdr:rowOff>
    </xdr:from>
    <xdr:to>
      <xdr:col>15</xdr:col>
      <xdr:colOff>136525</xdr:colOff>
      <xdr:row>31</xdr:row>
      <xdr:rowOff>84201</xdr:rowOff>
    </xdr:to>
    <xdr:cxnSp macro="">
      <xdr:nvCxnSpPr>
        <xdr:cNvPr id="86" name="直線コネクタ 85"/>
        <xdr:cNvCxnSpPr/>
      </xdr:nvCxnSpPr>
      <xdr:spPr>
        <a:xfrm>
          <a:off x="2527300" y="615340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5334</xdr:rowOff>
    </xdr:from>
    <xdr:to>
      <xdr:col>7</xdr:col>
      <xdr:colOff>187325</xdr:colOff>
      <xdr:row>31</xdr:row>
      <xdr:rowOff>106934</xdr:rowOff>
    </xdr:to>
    <xdr:sp macro="" textlink="">
      <xdr:nvSpPr>
        <xdr:cNvPr id="87" name="楕円 86"/>
        <xdr:cNvSpPr/>
      </xdr:nvSpPr>
      <xdr:spPr>
        <a:xfrm>
          <a:off x="1714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56134</xdr:rowOff>
    </xdr:from>
    <xdr:to>
      <xdr:col>11</xdr:col>
      <xdr:colOff>136525</xdr:colOff>
      <xdr:row>31</xdr:row>
      <xdr:rowOff>66929</xdr:rowOff>
    </xdr:to>
    <xdr:cxnSp macro="">
      <xdr:nvCxnSpPr>
        <xdr:cNvPr id="88" name="直線コネクタ 87"/>
        <xdr:cNvCxnSpPr/>
      </xdr:nvCxnSpPr>
      <xdr:spPr>
        <a:xfrm>
          <a:off x="1765300" y="614260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3" name="n_1main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126128</xdr:rowOff>
    </xdr:from>
    <xdr:ext cx="405111" cy="259045"/>
    <xdr:sp macro="" textlink="">
      <xdr:nvSpPr>
        <xdr:cNvPr id="94" name="n_2mainValue有形固定資産減価償却率"/>
        <xdr:cNvSpPr txBox="1"/>
      </xdr:nvSpPr>
      <xdr:spPr>
        <a:xfrm>
          <a:off x="30867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108856</xdr:rowOff>
    </xdr:from>
    <xdr:ext cx="405111" cy="259045"/>
    <xdr:sp macro="" textlink="">
      <xdr:nvSpPr>
        <xdr:cNvPr id="95" name="n_3mainValue有形固定資産減価償却率"/>
        <xdr:cNvSpPr txBox="1"/>
      </xdr:nvSpPr>
      <xdr:spPr>
        <a:xfrm>
          <a:off x="23247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98061</xdr:rowOff>
    </xdr:from>
    <xdr:ext cx="405111" cy="259045"/>
    <xdr:sp macro="" textlink="">
      <xdr:nvSpPr>
        <xdr:cNvPr id="96" name="n_4mainValue有形固定資産減価償却率"/>
        <xdr:cNvSpPr txBox="1"/>
      </xdr:nvSpPr>
      <xdr:spPr>
        <a:xfrm>
          <a:off x="1562744" y="6184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地方債現在高や債務負担行為に基づく支出予定額、公営企業債や職員の退職手当負担見込額等の将来負担額が減少したことなどの要因により</a:t>
          </a:r>
          <a:r>
            <a:rPr kumimoji="1" lang="ja-JP" altLang="ja-JP" sz="900" b="0" i="0" baseline="0">
              <a:solidFill>
                <a:schemeClr val="dk1"/>
              </a:solidFill>
              <a:effectLst/>
              <a:latin typeface="+mn-lt"/>
              <a:ea typeface="+mn-ea"/>
              <a:cs typeface="+mn-cs"/>
            </a:rPr>
            <a:t>前年度から</a:t>
          </a:r>
          <a:r>
            <a:rPr kumimoji="1" lang="en-US" altLang="ja-JP" sz="900" b="0" i="0" baseline="0">
              <a:solidFill>
                <a:schemeClr val="dk1"/>
              </a:solidFill>
              <a:effectLst/>
              <a:latin typeface="+mn-lt"/>
              <a:ea typeface="+mn-ea"/>
              <a:cs typeface="+mn-cs"/>
            </a:rPr>
            <a:t>79.5</a:t>
          </a:r>
          <a:r>
            <a:rPr kumimoji="1" lang="ja-JP" altLang="ja-JP" sz="900" b="0" i="0" baseline="0">
              <a:solidFill>
                <a:schemeClr val="dk1"/>
              </a:solidFill>
              <a:effectLst/>
              <a:latin typeface="+mn-lt"/>
              <a:ea typeface="+mn-ea"/>
              <a:cs typeface="+mn-cs"/>
            </a:rPr>
            <a:t>ポイント減少したものの、類似団体平均値を上回っている状況である。将来負担額は、地方債残高が逓減しており、土地開発公社への債務も終了</a:t>
          </a:r>
          <a:r>
            <a:rPr kumimoji="1" lang="ja-JP" altLang="en-US" sz="900" b="0" i="0" baseline="0">
              <a:solidFill>
                <a:schemeClr val="dk1"/>
              </a:solidFill>
              <a:effectLst/>
              <a:latin typeface="+mn-lt"/>
              <a:ea typeface="+mn-ea"/>
              <a:cs typeface="+mn-cs"/>
            </a:rPr>
            <a:t>した</a:t>
          </a:r>
          <a:r>
            <a:rPr kumimoji="1" lang="ja-JP" altLang="ja-JP" sz="900" b="0" i="0" baseline="0">
              <a:solidFill>
                <a:schemeClr val="dk1"/>
              </a:solidFill>
              <a:effectLst/>
              <a:latin typeface="+mn-lt"/>
              <a:ea typeface="+mn-ea"/>
              <a:cs typeface="+mn-cs"/>
            </a:rPr>
            <a:t>こと、都市計画税の課税再開による充当可能財源の増加が見込まれることから、比率は改善されていくもの</a:t>
          </a:r>
          <a:r>
            <a:rPr kumimoji="1" lang="ja-JP" altLang="en-US" sz="900" b="0" i="0" baseline="0">
              <a:solidFill>
                <a:schemeClr val="dk1"/>
              </a:solidFill>
              <a:effectLst/>
              <a:latin typeface="+mn-lt"/>
              <a:ea typeface="+mn-ea"/>
              <a:cs typeface="+mn-cs"/>
            </a:rPr>
            <a:t>と</a:t>
          </a:r>
          <a:r>
            <a:rPr kumimoji="1" lang="ja-JP" altLang="ja-JP" sz="900" b="0" i="0" baseline="0">
              <a:solidFill>
                <a:schemeClr val="dk1"/>
              </a:solidFill>
              <a:effectLst/>
              <a:latin typeface="+mn-lt"/>
              <a:ea typeface="+mn-ea"/>
              <a:cs typeface="+mn-cs"/>
            </a:rPr>
            <a:t>予測している。今後も引き続き建設事業の選択実施を継続し、公債費負担の適正化を図っていく。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14448</xdr:rowOff>
    </xdr:from>
    <xdr:to>
      <xdr:col>76</xdr:col>
      <xdr:colOff>73025</xdr:colOff>
      <xdr:row>30</xdr:row>
      <xdr:rowOff>116048</xdr:rowOff>
    </xdr:to>
    <xdr:sp macro="" textlink="">
      <xdr:nvSpPr>
        <xdr:cNvPr id="143" name="楕円 142"/>
        <xdr:cNvSpPr/>
      </xdr:nvSpPr>
      <xdr:spPr>
        <a:xfrm>
          <a:off x="14744700" y="59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164325</xdr:rowOff>
    </xdr:from>
    <xdr:ext cx="469744" cy="259045"/>
    <xdr:sp macro="" textlink="">
      <xdr:nvSpPr>
        <xdr:cNvPr id="144" name="債務償還比率該当値テキスト"/>
        <xdr:cNvSpPr txBox="1"/>
      </xdr:nvSpPr>
      <xdr:spPr>
        <a:xfrm>
          <a:off x="14846300" y="590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96181</xdr:rowOff>
    </xdr:from>
    <xdr:to>
      <xdr:col>72</xdr:col>
      <xdr:colOff>123825</xdr:colOff>
      <xdr:row>31</xdr:row>
      <xdr:rowOff>26331</xdr:rowOff>
    </xdr:to>
    <xdr:sp macro="" textlink="">
      <xdr:nvSpPr>
        <xdr:cNvPr id="145" name="楕円 144"/>
        <xdr:cNvSpPr/>
      </xdr:nvSpPr>
      <xdr:spPr>
        <a:xfrm>
          <a:off x="14033500" y="60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65248</xdr:rowOff>
    </xdr:from>
    <xdr:to>
      <xdr:col>76</xdr:col>
      <xdr:colOff>22225</xdr:colOff>
      <xdr:row>30</xdr:row>
      <xdr:rowOff>146981</xdr:rowOff>
    </xdr:to>
    <xdr:cxnSp macro="">
      <xdr:nvCxnSpPr>
        <xdr:cNvPr id="146" name="直線コネクタ 145"/>
        <xdr:cNvCxnSpPr/>
      </xdr:nvCxnSpPr>
      <xdr:spPr>
        <a:xfrm flipV="1">
          <a:off x="14084300" y="5980273"/>
          <a:ext cx="711200" cy="8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158278</xdr:rowOff>
    </xdr:from>
    <xdr:to>
      <xdr:col>68</xdr:col>
      <xdr:colOff>123825</xdr:colOff>
      <xdr:row>31</xdr:row>
      <xdr:rowOff>88428</xdr:rowOff>
    </xdr:to>
    <xdr:sp macro="" textlink="">
      <xdr:nvSpPr>
        <xdr:cNvPr id="147" name="楕円 146"/>
        <xdr:cNvSpPr/>
      </xdr:nvSpPr>
      <xdr:spPr>
        <a:xfrm>
          <a:off x="13271500" y="60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146981</xdr:rowOff>
    </xdr:from>
    <xdr:to>
      <xdr:col>72</xdr:col>
      <xdr:colOff>73025</xdr:colOff>
      <xdr:row>31</xdr:row>
      <xdr:rowOff>37628</xdr:rowOff>
    </xdr:to>
    <xdr:cxnSp macro="">
      <xdr:nvCxnSpPr>
        <xdr:cNvPr id="148" name="直線コネクタ 147"/>
        <xdr:cNvCxnSpPr/>
      </xdr:nvCxnSpPr>
      <xdr:spPr>
        <a:xfrm flipV="1">
          <a:off x="13322300" y="6062006"/>
          <a:ext cx="762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31448</xdr:rowOff>
    </xdr:from>
    <xdr:to>
      <xdr:col>64</xdr:col>
      <xdr:colOff>123825</xdr:colOff>
      <xdr:row>31</xdr:row>
      <xdr:rowOff>133048</xdr:rowOff>
    </xdr:to>
    <xdr:sp macro="" textlink="">
      <xdr:nvSpPr>
        <xdr:cNvPr id="149" name="楕円 148"/>
        <xdr:cNvSpPr/>
      </xdr:nvSpPr>
      <xdr:spPr>
        <a:xfrm>
          <a:off x="12509500" y="61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37628</xdr:rowOff>
    </xdr:from>
    <xdr:to>
      <xdr:col>68</xdr:col>
      <xdr:colOff>73025</xdr:colOff>
      <xdr:row>31</xdr:row>
      <xdr:rowOff>82248</xdr:rowOff>
    </xdr:to>
    <xdr:cxnSp macro="">
      <xdr:nvCxnSpPr>
        <xdr:cNvPr id="150" name="直線コネクタ 149"/>
        <xdr:cNvCxnSpPr/>
      </xdr:nvCxnSpPr>
      <xdr:spPr>
        <a:xfrm flipV="1">
          <a:off x="12560300" y="6124103"/>
          <a:ext cx="762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40186</xdr:rowOff>
    </xdr:from>
    <xdr:to>
      <xdr:col>60</xdr:col>
      <xdr:colOff>123825</xdr:colOff>
      <xdr:row>31</xdr:row>
      <xdr:rowOff>141786</xdr:rowOff>
    </xdr:to>
    <xdr:sp macro="" textlink="">
      <xdr:nvSpPr>
        <xdr:cNvPr id="151" name="楕円 150"/>
        <xdr:cNvSpPr/>
      </xdr:nvSpPr>
      <xdr:spPr>
        <a:xfrm>
          <a:off x="11747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82248</xdr:rowOff>
    </xdr:from>
    <xdr:to>
      <xdr:col>64</xdr:col>
      <xdr:colOff>73025</xdr:colOff>
      <xdr:row>31</xdr:row>
      <xdr:rowOff>90986</xdr:rowOff>
    </xdr:to>
    <xdr:cxnSp macro="">
      <xdr:nvCxnSpPr>
        <xdr:cNvPr id="152" name="直線コネクタ 151"/>
        <xdr:cNvCxnSpPr/>
      </xdr:nvCxnSpPr>
      <xdr:spPr>
        <a:xfrm flipV="1">
          <a:off x="11798300" y="6168723"/>
          <a:ext cx="762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17458</xdr:rowOff>
    </xdr:from>
    <xdr:ext cx="469744" cy="259045"/>
    <xdr:sp macro="" textlink="">
      <xdr:nvSpPr>
        <xdr:cNvPr id="157" name="n_1mainValue債務償還比率"/>
        <xdr:cNvSpPr txBox="1"/>
      </xdr:nvSpPr>
      <xdr:spPr>
        <a:xfrm>
          <a:off x="13836727" y="610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79555</xdr:rowOff>
    </xdr:from>
    <xdr:ext cx="469744" cy="259045"/>
    <xdr:sp macro="" textlink="">
      <xdr:nvSpPr>
        <xdr:cNvPr id="158" name="n_2mainValue債務償還比率"/>
        <xdr:cNvSpPr txBox="1"/>
      </xdr:nvSpPr>
      <xdr:spPr>
        <a:xfrm>
          <a:off x="13087427" y="61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124175</xdr:rowOff>
    </xdr:from>
    <xdr:ext cx="469744" cy="259045"/>
    <xdr:sp macro="" textlink="">
      <xdr:nvSpPr>
        <xdr:cNvPr id="159" name="n_3mainValue債務償還比率"/>
        <xdr:cNvSpPr txBox="1"/>
      </xdr:nvSpPr>
      <xdr:spPr>
        <a:xfrm>
          <a:off x="12325427" y="621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132913</xdr:rowOff>
    </xdr:from>
    <xdr:ext cx="469744" cy="259045"/>
    <xdr:sp macro="" textlink="">
      <xdr:nvSpPr>
        <xdr:cNvPr id="160" name="n_4mainValue債務償還比率"/>
        <xdr:cNvSpPr txBox="1"/>
      </xdr:nvSpPr>
      <xdr:spPr>
        <a:xfrm>
          <a:off x="11563427" y="62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30,770
30,543
264.11
21,702,357
20,926,157
610,978
10,292,608
20,957,906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67310</xdr:rowOff>
    </xdr:from>
    <xdr:to>
      <xdr:col>24</xdr:col>
      <xdr:colOff>114300</xdr:colOff>
      <xdr:row>40</xdr:row>
      <xdr:rowOff>168910</xdr:rowOff>
    </xdr:to>
    <xdr:sp macro="" textlink="">
      <xdr:nvSpPr>
        <xdr:cNvPr id="73" name="楕円 72"/>
        <xdr:cNvSpPr/>
      </xdr:nvSpPr>
      <xdr:spPr>
        <a:xfrm>
          <a:off x="4584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45737</xdr:rowOff>
    </xdr:from>
    <xdr:ext cx="405111" cy="259045"/>
    <xdr:sp macro="" textlink="">
      <xdr:nvSpPr>
        <xdr:cNvPr id="74" name="【道路】&#10;有形固定資産減価償却率該当値テキスト"/>
        <xdr:cNvSpPr txBox="1"/>
      </xdr:nvSpPr>
      <xdr:spPr>
        <a:xfrm>
          <a:off x="46736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67310</xdr:rowOff>
    </xdr:from>
    <xdr:to>
      <xdr:col>20</xdr:col>
      <xdr:colOff>38100</xdr:colOff>
      <xdr:row>40</xdr:row>
      <xdr:rowOff>168910</xdr:rowOff>
    </xdr:to>
    <xdr:sp macro="" textlink="">
      <xdr:nvSpPr>
        <xdr:cNvPr id="75" name="楕円 74"/>
        <xdr:cNvSpPr/>
      </xdr:nvSpPr>
      <xdr:spPr>
        <a:xfrm>
          <a:off x="3746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118110</xdr:rowOff>
    </xdr:from>
    <xdr:to>
      <xdr:col>24</xdr:col>
      <xdr:colOff>63500</xdr:colOff>
      <xdr:row>40</xdr:row>
      <xdr:rowOff>118110</xdr:rowOff>
    </xdr:to>
    <xdr:cxnSp macro="">
      <xdr:nvCxnSpPr>
        <xdr:cNvPr id="76" name="直線コネクタ 75"/>
        <xdr:cNvCxnSpPr/>
      </xdr:nvCxnSpPr>
      <xdr:spPr>
        <a:xfrm>
          <a:off x="3797300" y="697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46355</xdr:rowOff>
    </xdr:from>
    <xdr:to>
      <xdr:col>15</xdr:col>
      <xdr:colOff>101600</xdr:colOff>
      <xdr:row>40</xdr:row>
      <xdr:rowOff>147955</xdr:rowOff>
    </xdr:to>
    <xdr:sp macro="" textlink="">
      <xdr:nvSpPr>
        <xdr:cNvPr id="77" name="楕円 76"/>
        <xdr:cNvSpPr/>
      </xdr:nvSpPr>
      <xdr:spPr>
        <a:xfrm>
          <a:off x="2857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97155</xdr:rowOff>
    </xdr:from>
    <xdr:to>
      <xdr:col>19</xdr:col>
      <xdr:colOff>177800</xdr:colOff>
      <xdr:row>40</xdr:row>
      <xdr:rowOff>118110</xdr:rowOff>
    </xdr:to>
    <xdr:cxnSp macro="">
      <xdr:nvCxnSpPr>
        <xdr:cNvPr id="78" name="直線コネクタ 77"/>
        <xdr:cNvCxnSpPr/>
      </xdr:nvCxnSpPr>
      <xdr:spPr>
        <a:xfrm>
          <a:off x="2908300" y="69551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29210</xdr:rowOff>
    </xdr:from>
    <xdr:to>
      <xdr:col>10</xdr:col>
      <xdr:colOff>165100</xdr:colOff>
      <xdr:row>40</xdr:row>
      <xdr:rowOff>130810</xdr:rowOff>
    </xdr:to>
    <xdr:sp macro="" textlink="">
      <xdr:nvSpPr>
        <xdr:cNvPr id="79" name="楕円 78"/>
        <xdr:cNvSpPr/>
      </xdr:nvSpPr>
      <xdr:spPr>
        <a:xfrm>
          <a:off x="196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80010</xdr:rowOff>
    </xdr:from>
    <xdr:to>
      <xdr:col>15</xdr:col>
      <xdr:colOff>50800</xdr:colOff>
      <xdr:row>40</xdr:row>
      <xdr:rowOff>97155</xdr:rowOff>
    </xdr:to>
    <xdr:cxnSp macro="">
      <xdr:nvCxnSpPr>
        <xdr:cNvPr id="80" name="直線コネクタ 79"/>
        <xdr:cNvCxnSpPr/>
      </xdr:nvCxnSpPr>
      <xdr:spPr>
        <a:xfrm>
          <a:off x="2019300" y="6938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12065</xdr:rowOff>
    </xdr:from>
    <xdr:to>
      <xdr:col>6</xdr:col>
      <xdr:colOff>38100</xdr:colOff>
      <xdr:row>40</xdr:row>
      <xdr:rowOff>113665</xdr:rowOff>
    </xdr:to>
    <xdr:sp macro="" textlink="">
      <xdr:nvSpPr>
        <xdr:cNvPr id="81" name="楕円 80"/>
        <xdr:cNvSpPr/>
      </xdr:nvSpPr>
      <xdr:spPr>
        <a:xfrm>
          <a:off x="1079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62865</xdr:rowOff>
    </xdr:from>
    <xdr:to>
      <xdr:col>10</xdr:col>
      <xdr:colOff>114300</xdr:colOff>
      <xdr:row>40</xdr:row>
      <xdr:rowOff>80010</xdr:rowOff>
    </xdr:to>
    <xdr:cxnSp macro="">
      <xdr:nvCxnSpPr>
        <xdr:cNvPr id="82" name="直線コネクタ 81"/>
        <xdr:cNvCxnSpPr/>
      </xdr:nvCxnSpPr>
      <xdr:spPr>
        <a:xfrm>
          <a:off x="1130300" y="69208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160037</xdr:rowOff>
    </xdr:from>
    <xdr:ext cx="405111" cy="259045"/>
    <xdr:sp macro="" textlink="">
      <xdr:nvSpPr>
        <xdr:cNvPr id="87" name="n_1mainValue【道路】&#10;有形固定資産減価償却率"/>
        <xdr:cNvSpPr txBox="1"/>
      </xdr:nvSpPr>
      <xdr:spPr>
        <a:xfrm>
          <a:off x="3582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139082</xdr:rowOff>
    </xdr:from>
    <xdr:ext cx="405111" cy="259045"/>
    <xdr:sp macro="" textlink="">
      <xdr:nvSpPr>
        <xdr:cNvPr id="88" name="n_2mainValue【道路】&#10;有形固定資産減価償却率"/>
        <xdr:cNvSpPr txBox="1"/>
      </xdr:nvSpPr>
      <xdr:spPr>
        <a:xfrm>
          <a:off x="2705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121937</xdr:rowOff>
    </xdr:from>
    <xdr:ext cx="405111" cy="259045"/>
    <xdr:sp macro="" textlink="">
      <xdr:nvSpPr>
        <xdr:cNvPr id="89" name="n_3mainValue【道路】&#10;有形固定資産減価償却率"/>
        <xdr:cNvSpPr txBox="1"/>
      </xdr:nvSpPr>
      <xdr:spPr>
        <a:xfrm>
          <a:off x="1816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104792</xdr:rowOff>
    </xdr:from>
    <xdr:ext cx="405111" cy="259045"/>
    <xdr:sp macro="" textlink="">
      <xdr:nvSpPr>
        <xdr:cNvPr id="90" name="n_4mainValue【道路】&#10;有形固定資産減価償却率"/>
        <xdr:cNvSpPr txBox="1"/>
      </xdr:nvSpPr>
      <xdr:spPr>
        <a:xfrm>
          <a:off x="927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120628</xdr:rowOff>
    </xdr:from>
    <xdr:to>
      <xdr:col>55</xdr:col>
      <xdr:colOff>50800</xdr:colOff>
      <xdr:row>41</xdr:row>
      <xdr:rowOff>50778</xdr:rowOff>
    </xdr:to>
    <xdr:sp macro="" textlink="">
      <xdr:nvSpPr>
        <xdr:cNvPr id="132" name="楕円 131"/>
        <xdr:cNvSpPr/>
      </xdr:nvSpPr>
      <xdr:spPr>
        <a:xfrm>
          <a:off x="10426700" y="69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99055</xdr:rowOff>
    </xdr:from>
    <xdr:ext cx="534377" cy="259045"/>
    <xdr:sp macro="" textlink="">
      <xdr:nvSpPr>
        <xdr:cNvPr id="133" name="【道路】&#10;一人当たり延長該当値テキスト"/>
        <xdr:cNvSpPr txBox="1"/>
      </xdr:nvSpPr>
      <xdr:spPr>
        <a:xfrm>
          <a:off x="10515600" y="695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124885</xdr:rowOff>
    </xdr:from>
    <xdr:to>
      <xdr:col>50</xdr:col>
      <xdr:colOff>165100</xdr:colOff>
      <xdr:row>41</xdr:row>
      <xdr:rowOff>55035</xdr:rowOff>
    </xdr:to>
    <xdr:sp macro="" textlink="">
      <xdr:nvSpPr>
        <xdr:cNvPr id="134" name="楕円 133"/>
        <xdr:cNvSpPr/>
      </xdr:nvSpPr>
      <xdr:spPr>
        <a:xfrm>
          <a:off x="9588500" y="69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171428</xdr:rowOff>
    </xdr:from>
    <xdr:to>
      <xdr:col>55</xdr:col>
      <xdr:colOff>0</xdr:colOff>
      <xdr:row>41</xdr:row>
      <xdr:rowOff>4235</xdr:rowOff>
    </xdr:to>
    <xdr:cxnSp macro="">
      <xdr:nvCxnSpPr>
        <xdr:cNvPr id="135" name="直線コネクタ 134"/>
        <xdr:cNvCxnSpPr/>
      </xdr:nvCxnSpPr>
      <xdr:spPr>
        <a:xfrm flipV="1">
          <a:off x="9639300" y="7029428"/>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129729</xdr:rowOff>
    </xdr:from>
    <xdr:to>
      <xdr:col>46</xdr:col>
      <xdr:colOff>38100</xdr:colOff>
      <xdr:row>41</xdr:row>
      <xdr:rowOff>59879</xdr:rowOff>
    </xdr:to>
    <xdr:sp macro="" textlink="">
      <xdr:nvSpPr>
        <xdr:cNvPr id="136" name="楕円 135"/>
        <xdr:cNvSpPr/>
      </xdr:nvSpPr>
      <xdr:spPr>
        <a:xfrm>
          <a:off x="8699500" y="69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4235</xdr:rowOff>
    </xdr:from>
    <xdr:to>
      <xdr:col>50</xdr:col>
      <xdr:colOff>114300</xdr:colOff>
      <xdr:row>41</xdr:row>
      <xdr:rowOff>9079</xdr:rowOff>
    </xdr:to>
    <xdr:cxnSp macro="">
      <xdr:nvCxnSpPr>
        <xdr:cNvPr id="137" name="直線コネクタ 136"/>
        <xdr:cNvCxnSpPr/>
      </xdr:nvCxnSpPr>
      <xdr:spPr>
        <a:xfrm flipV="1">
          <a:off x="8750300" y="7033685"/>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135357</xdr:rowOff>
    </xdr:from>
    <xdr:to>
      <xdr:col>41</xdr:col>
      <xdr:colOff>101600</xdr:colOff>
      <xdr:row>41</xdr:row>
      <xdr:rowOff>65507</xdr:rowOff>
    </xdr:to>
    <xdr:sp macro="" textlink="">
      <xdr:nvSpPr>
        <xdr:cNvPr id="138" name="楕円 137"/>
        <xdr:cNvSpPr/>
      </xdr:nvSpPr>
      <xdr:spPr>
        <a:xfrm>
          <a:off x="7810500" y="6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9079</xdr:rowOff>
    </xdr:from>
    <xdr:to>
      <xdr:col>45</xdr:col>
      <xdr:colOff>177800</xdr:colOff>
      <xdr:row>41</xdr:row>
      <xdr:rowOff>14707</xdr:rowOff>
    </xdr:to>
    <xdr:cxnSp macro="">
      <xdr:nvCxnSpPr>
        <xdr:cNvPr id="139" name="直線コネクタ 138"/>
        <xdr:cNvCxnSpPr/>
      </xdr:nvCxnSpPr>
      <xdr:spPr>
        <a:xfrm flipV="1">
          <a:off x="7861300" y="7038529"/>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139667</xdr:rowOff>
    </xdr:from>
    <xdr:to>
      <xdr:col>36</xdr:col>
      <xdr:colOff>165100</xdr:colOff>
      <xdr:row>41</xdr:row>
      <xdr:rowOff>69817</xdr:rowOff>
    </xdr:to>
    <xdr:sp macro="" textlink="">
      <xdr:nvSpPr>
        <xdr:cNvPr id="140" name="楕円 139"/>
        <xdr:cNvSpPr/>
      </xdr:nvSpPr>
      <xdr:spPr>
        <a:xfrm>
          <a:off x="6921500" y="69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14707</xdr:rowOff>
    </xdr:from>
    <xdr:to>
      <xdr:col>41</xdr:col>
      <xdr:colOff>50800</xdr:colOff>
      <xdr:row>41</xdr:row>
      <xdr:rowOff>19017</xdr:rowOff>
    </xdr:to>
    <xdr:cxnSp macro="">
      <xdr:nvCxnSpPr>
        <xdr:cNvPr id="141" name="直線コネクタ 140"/>
        <xdr:cNvCxnSpPr/>
      </xdr:nvCxnSpPr>
      <xdr:spPr>
        <a:xfrm flipV="1">
          <a:off x="6972300" y="7044157"/>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46162</xdr:rowOff>
    </xdr:from>
    <xdr:ext cx="534377" cy="259045"/>
    <xdr:sp macro="" textlink="">
      <xdr:nvSpPr>
        <xdr:cNvPr id="146" name="n_1mainValue【道路】&#10;一人当たり延長"/>
        <xdr:cNvSpPr txBox="1"/>
      </xdr:nvSpPr>
      <xdr:spPr>
        <a:xfrm>
          <a:off x="9359411" y="70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51006</xdr:rowOff>
    </xdr:from>
    <xdr:ext cx="534377" cy="259045"/>
    <xdr:sp macro="" textlink="">
      <xdr:nvSpPr>
        <xdr:cNvPr id="147" name="n_2mainValue【道路】&#10;一人当たり延長"/>
        <xdr:cNvSpPr txBox="1"/>
      </xdr:nvSpPr>
      <xdr:spPr>
        <a:xfrm>
          <a:off x="8483111" y="7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56634</xdr:rowOff>
    </xdr:from>
    <xdr:ext cx="534377" cy="259045"/>
    <xdr:sp macro="" textlink="">
      <xdr:nvSpPr>
        <xdr:cNvPr id="148" name="n_3mainValue【道路】&#10;一人当たり延長"/>
        <xdr:cNvSpPr txBox="1"/>
      </xdr:nvSpPr>
      <xdr:spPr>
        <a:xfrm>
          <a:off x="7594111" y="70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60944</xdr:rowOff>
    </xdr:from>
    <xdr:ext cx="534377" cy="259045"/>
    <xdr:sp macro="" textlink="">
      <xdr:nvSpPr>
        <xdr:cNvPr id="149" name="n_4mainValue【道路】&#10;一人当たり延長"/>
        <xdr:cNvSpPr txBox="1"/>
      </xdr:nvSpPr>
      <xdr:spPr>
        <a:xfrm>
          <a:off x="6705111" y="709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89" name="楕円 188"/>
        <xdr:cNvSpPr/>
      </xdr:nvSpPr>
      <xdr:spPr>
        <a:xfrm>
          <a:off x="4584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28592</xdr:rowOff>
    </xdr:from>
    <xdr:ext cx="405111" cy="259045"/>
    <xdr:sp macro="" textlink="">
      <xdr:nvSpPr>
        <xdr:cNvPr id="190" name="【橋りょう・トンネル】&#10;有形固定資産減価償却率該当値テキスト"/>
        <xdr:cNvSpPr txBox="1"/>
      </xdr:nvSpPr>
      <xdr:spPr>
        <a:xfrm>
          <a:off x="4673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91" name="楕円 190"/>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100965</xdr:rowOff>
    </xdr:to>
    <xdr:cxnSp macro="">
      <xdr:nvCxnSpPr>
        <xdr:cNvPr id="192" name="直線コネクタ 191"/>
        <xdr:cNvCxnSpPr/>
      </xdr:nvCxnSpPr>
      <xdr:spPr>
        <a:xfrm>
          <a:off x="3797300" y="107099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193" name="楕円 192"/>
        <xdr:cNvSpPr/>
      </xdr:nvSpPr>
      <xdr:spPr>
        <a:xfrm>
          <a:off x="2857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80010</xdr:rowOff>
    </xdr:to>
    <xdr:cxnSp macro="">
      <xdr:nvCxnSpPr>
        <xdr:cNvPr id="194" name="直線コネクタ 193"/>
        <xdr:cNvCxnSpPr/>
      </xdr:nvCxnSpPr>
      <xdr:spPr>
        <a:xfrm>
          <a:off x="2908300" y="106832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156845</xdr:rowOff>
    </xdr:from>
    <xdr:to>
      <xdr:col>10</xdr:col>
      <xdr:colOff>165100</xdr:colOff>
      <xdr:row>62</xdr:row>
      <xdr:rowOff>86995</xdr:rowOff>
    </xdr:to>
    <xdr:sp macro="" textlink="">
      <xdr:nvSpPr>
        <xdr:cNvPr id="195" name="楕円 194"/>
        <xdr:cNvSpPr/>
      </xdr:nvSpPr>
      <xdr:spPr>
        <a:xfrm>
          <a:off x="196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36195</xdr:rowOff>
    </xdr:from>
    <xdr:to>
      <xdr:col>15</xdr:col>
      <xdr:colOff>50800</xdr:colOff>
      <xdr:row>62</xdr:row>
      <xdr:rowOff>53340</xdr:rowOff>
    </xdr:to>
    <xdr:cxnSp macro="">
      <xdr:nvCxnSpPr>
        <xdr:cNvPr id="196" name="直線コネクタ 195"/>
        <xdr:cNvCxnSpPr/>
      </xdr:nvCxnSpPr>
      <xdr:spPr>
        <a:xfrm>
          <a:off x="2019300" y="106660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130175</xdr:rowOff>
    </xdr:from>
    <xdr:to>
      <xdr:col>6</xdr:col>
      <xdr:colOff>38100</xdr:colOff>
      <xdr:row>62</xdr:row>
      <xdr:rowOff>60325</xdr:rowOff>
    </xdr:to>
    <xdr:sp macro="" textlink="">
      <xdr:nvSpPr>
        <xdr:cNvPr id="197" name="楕円 196"/>
        <xdr:cNvSpPr/>
      </xdr:nvSpPr>
      <xdr:spPr>
        <a:xfrm>
          <a:off x="1079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xdr:rowOff>
    </xdr:from>
    <xdr:to>
      <xdr:col>10</xdr:col>
      <xdr:colOff>114300</xdr:colOff>
      <xdr:row>62</xdr:row>
      <xdr:rowOff>36195</xdr:rowOff>
    </xdr:to>
    <xdr:cxnSp macro="">
      <xdr:nvCxnSpPr>
        <xdr:cNvPr id="198" name="直線コネクタ 197"/>
        <xdr:cNvCxnSpPr/>
      </xdr:nvCxnSpPr>
      <xdr:spPr>
        <a:xfrm>
          <a:off x="1130300" y="10639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203" name="n_1mainValue【橋りょう・トンネル】&#10;有形固定資産減価償却率"/>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204" name="n_2mainValue【橋りょう・トンネル】&#10;有形固定資産減価償却率"/>
        <xdr:cNvSpPr txBox="1"/>
      </xdr:nvSpPr>
      <xdr:spPr>
        <a:xfrm>
          <a:off x="2705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78122</xdr:rowOff>
    </xdr:from>
    <xdr:ext cx="405111" cy="259045"/>
    <xdr:sp macro="" textlink="">
      <xdr:nvSpPr>
        <xdr:cNvPr id="205" name="n_3mainValue【橋りょう・トンネル】&#10;有形固定資産減価償却率"/>
        <xdr:cNvSpPr txBox="1"/>
      </xdr:nvSpPr>
      <xdr:spPr>
        <a:xfrm>
          <a:off x="1816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51452</xdr:rowOff>
    </xdr:from>
    <xdr:ext cx="405111" cy="259045"/>
    <xdr:sp macro="" textlink="">
      <xdr:nvSpPr>
        <xdr:cNvPr id="206" name="n_4mainValue【橋りょう・トンネル】&#10;有形固定資産減価償却率"/>
        <xdr:cNvSpPr txBox="1"/>
      </xdr:nvSpPr>
      <xdr:spPr>
        <a:xfrm>
          <a:off x="927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24555</xdr:rowOff>
    </xdr:from>
    <xdr:to>
      <xdr:col>55</xdr:col>
      <xdr:colOff>50800</xdr:colOff>
      <xdr:row>62</xdr:row>
      <xdr:rowOff>126155</xdr:rowOff>
    </xdr:to>
    <xdr:sp macro="" textlink="">
      <xdr:nvSpPr>
        <xdr:cNvPr id="246" name="楕円 245"/>
        <xdr:cNvSpPr/>
      </xdr:nvSpPr>
      <xdr:spPr>
        <a:xfrm>
          <a:off x="10426700" y="10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47432</xdr:rowOff>
    </xdr:from>
    <xdr:ext cx="599010" cy="259045"/>
    <xdr:sp macro="" textlink="">
      <xdr:nvSpPr>
        <xdr:cNvPr id="247" name="【橋りょう・トンネル】&#10;一人当たり有形固定資産（償却資産）額該当値テキスト"/>
        <xdr:cNvSpPr txBox="1"/>
      </xdr:nvSpPr>
      <xdr:spPr>
        <a:xfrm>
          <a:off x="10515600" y="1050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31359</xdr:rowOff>
    </xdr:from>
    <xdr:to>
      <xdr:col>50</xdr:col>
      <xdr:colOff>165100</xdr:colOff>
      <xdr:row>62</xdr:row>
      <xdr:rowOff>132959</xdr:rowOff>
    </xdr:to>
    <xdr:sp macro="" textlink="">
      <xdr:nvSpPr>
        <xdr:cNvPr id="248" name="楕円 247"/>
        <xdr:cNvSpPr/>
      </xdr:nvSpPr>
      <xdr:spPr>
        <a:xfrm>
          <a:off x="9588500" y="106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75355</xdr:rowOff>
    </xdr:from>
    <xdr:to>
      <xdr:col>55</xdr:col>
      <xdr:colOff>0</xdr:colOff>
      <xdr:row>62</xdr:row>
      <xdr:rowOff>82159</xdr:rowOff>
    </xdr:to>
    <xdr:cxnSp macro="">
      <xdr:nvCxnSpPr>
        <xdr:cNvPr id="249" name="直線コネクタ 248"/>
        <xdr:cNvCxnSpPr/>
      </xdr:nvCxnSpPr>
      <xdr:spPr>
        <a:xfrm flipV="1">
          <a:off x="9639300" y="10705255"/>
          <a:ext cx="8382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37179</xdr:rowOff>
    </xdr:from>
    <xdr:to>
      <xdr:col>46</xdr:col>
      <xdr:colOff>38100</xdr:colOff>
      <xdr:row>62</xdr:row>
      <xdr:rowOff>138779</xdr:rowOff>
    </xdr:to>
    <xdr:sp macro="" textlink="">
      <xdr:nvSpPr>
        <xdr:cNvPr id="250" name="楕円 249"/>
        <xdr:cNvSpPr/>
      </xdr:nvSpPr>
      <xdr:spPr>
        <a:xfrm>
          <a:off x="8699500" y="106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82159</xdr:rowOff>
    </xdr:from>
    <xdr:to>
      <xdr:col>50</xdr:col>
      <xdr:colOff>114300</xdr:colOff>
      <xdr:row>62</xdr:row>
      <xdr:rowOff>87979</xdr:rowOff>
    </xdr:to>
    <xdr:cxnSp macro="">
      <xdr:nvCxnSpPr>
        <xdr:cNvPr id="251" name="直線コネクタ 250"/>
        <xdr:cNvCxnSpPr/>
      </xdr:nvCxnSpPr>
      <xdr:spPr>
        <a:xfrm flipV="1">
          <a:off x="8750300" y="10712059"/>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46131</xdr:rowOff>
    </xdr:from>
    <xdr:to>
      <xdr:col>41</xdr:col>
      <xdr:colOff>101600</xdr:colOff>
      <xdr:row>62</xdr:row>
      <xdr:rowOff>147731</xdr:rowOff>
    </xdr:to>
    <xdr:sp macro="" textlink="">
      <xdr:nvSpPr>
        <xdr:cNvPr id="252" name="楕円 251"/>
        <xdr:cNvSpPr/>
      </xdr:nvSpPr>
      <xdr:spPr>
        <a:xfrm>
          <a:off x="7810500" y="106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87979</xdr:rowOff>
    </xdr:from>
    <xdr:to>
      <xdr:col>45</xdr:col>
      <xdr:colOff>177800</xdr:colOff>
      <xdr:row>62</xdr:row>
      <xdr:rowOff>96931</xdr:rowOff>
    </xdr:to>
    <xdr:cxnSp macro="">
      <xdr:nvCxnSpPr>
        <xdr:cNvPr id="253" name="直線コネクタ 252"/>
        <xdr:cNvCxnSpPr/>
      </xdr:nvCxnSpPr>
      <xdr:spPr>
        <a:xfrm flipV="1">
          <a:off x="7861300" y="10717879"/>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51049</xdr:rowOff>
    </xdr:from>
    <xdr:to>
      <xdr:col>36</xdr:col>
      <xdr:colOff>165100</xdr:colOff>
      <xdr:row>62</xdr:row>
      <xdr:rowOff>152649</xdr:rowOff>
    </xdr:to>
    <xdr:sp macro="" textlink="">
      <xdr:nvSpPr>
        <xdr:cNvPr id="254" name="楕円 253"/>
        <xdr:cNvSpPr/>
      </xdr:nvSpPr>
      <xdr:spPr>
        <a:xfrm>
          <a:off x="6921500" y="106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96931</xdr:rowOff>
    </xdr:from>
    <xdr:to>
      <xdr:col>41</xdr:col>
      <xdr:colOff>50800</xdr:colOff>
      <xdr:row>62</xdr:row>
      <xdr:rowOff>101849</xdr:rowOff>
    </xdr:to>
    <xdr:cxnSp macro="">
      <xdr:nvCxnSpPr>
        <xdr:cNvPr id="255" name="直線コネクタ 254"/>
        <xdr:cNvCxnSpPr/>
      </xdr:nvCxnSpPr>
      <xdr:spPr>
        <a:xfrm flipV="1">
          <a:off x="6972300" y="10726831"/>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149486</xdr:rowOff>
    </xdr:from>
    <xdr:ext cx="599010" cy="259045"/>
    <xdr:sp macro="" textlink="">
      <xdr:nvSpPr>
        <xdr:cNvPr id="260" name="n_1mainValue【橋りょう・トンネル】&#10;一人当たり有形固定資産（償却資産）額"/>
        <xdr:cNvSpPr txBox="1"/>
      </xdr:nvSpPr>
      <xdr:spPr>
        <a:xfrm>
          <a:off x="9327095" y="104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155306</xdr:rowOff>
    </xdr:from>
    <xdr:ext cx="599010" cy="259045"/>
    <xdr:sp macro="" textlink="">
      <xdr:nvSpPr>
        <xdr:cNvPr id="261" name="n_2mainValue【橋りょう・トンネル】&#10;一人当たり有形固定資産（償却資産）額"/>
        <xdr:cNvSpPr txBox="1"/>
      </xdr:nvSpPr>
      <xdr:spPr>
        <a:xfrm>
          <a:off x="8450795" y="1044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164258</xdr:rowOff>
    </xdr:from>
    <xdr:ext cx="599010" cy="259045"/>
    <xdr:sp macro="" textlink="">
      <xdr:nvSpPr>
        <xdr:cNvPr id="262" name="n_3mainValue【橋りょう・トンネル】&#10;一人当たり有形固定資産（償却資産）額"/>
        <xdr:cNvSpPr txBox="1"/>
      </xdr:nvSpPr>
      <xdr:spPr>
        <a:xfrm>
          <a:off x="7561795" y="1045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169176</xdr:rowOff>
    </xdr:from>
    <xdr:ext cx="599010" cy="259045"/>
    <xdr:sp macro="" textlink="">
      <xdr:nvSpPr>
        <xdr:cNvPr id="263" name="n_4mainValue【橋りょう・トンネル】&#10;一人当たり有形固定資産（償却資産）額"/>
        <xdr:cNvSpPr txBox="1"/>
      </xdr:nvSpPr>
      <xdr:spPr>
        <a:xfrm>
          <a:off x="6672795" y="1045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304" name="楕円 303"/>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305" name="【公営住宅】&#10;有形固定資産減価償却率該当値テキスト"/>
        <xdr:cNvSpPr txBox="1"/>
      </xdr:nvSpPr>
      <xdr:spPr>
        <a:xfrm>
          <a:off x="4673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6" name="楕円 305"/>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1905</xdr:rowOff>
    </xdr:to>
    <xdr:cxnSp macro="">
      <xdr:nvCxnSpPr>
        <xdr:cNvPr id="307" name="直線コネクタ 306"/>
        <xdr:cNvCxnSpPr/>
      </xdr:nvCxnSpPr>
      <xdr:spPr>
        <a:xfrm>
          <a:off x="3797300" y="14028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08" name="楕円 307"/>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140970</xdr:rowOff>
    </xdr:to>
    <xdr:cxnSp macro="">
      <xdr:nvCxnSpPr>
        <xdr:cNvPr id="309" name="直線コネクタ 308"/>
        <xdr:cNvCxnSpPr/>
      </xdr:nvCxnSpPr>
      <xdr:spPr>
        <a:xfrm>
          <a:off x="2908300" y="1399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310" name="楕円 309"/>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110489</xdr:rowOff>
    </xdr:to>
    <xdr:cxnSp macro="">
      <xdr:nvCxnSpPr>
        <xdr:cNvPr id="311" name="直線コネクタ 310"/>
        <xdr:cNvCxnSpPr/>
      </xdr:nvCxnSpPr>
      <xdr:spPr>
        <a:xfrm>
          <a:off x="2019300" y="13963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12" name="楕円 311"/>
        <xdr:cNvSpPr/>
      </xdr:nvSpPr>
      <xdr:spPr>
        <a:xfrm>
          <a:off x="1079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76200</xdr:rowOff>
    </xdr:to>
    <xdr:cxnSp macro="">
      <xdr:nvCxnSpPr>
        <xdr:cNvPr id="313" name="直線コネクタ 312"/>
        <xdr:cNvCxnSpPr/>
      </xdr:nvCxnSpPr>
      <xdr:spPr>
        <a:xfrm>
          <a:off x="1130300" y="13931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8" name="n_1main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19"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320" name="n_3mainValue【公営住宅】&#10;有形固定資産減価償却率"/>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1" name="n_4mainValue【公営住宅】&#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112573</xdr:rowOff>
    </xdr:from>
    <xdr:to>
      <xdr:col>55</xdr:col>
      <xdr:colOff>50800</xdr:colOff>
      <xdr:row>86</xdr:row>
      <xdr:rowOff>42723</xdr:rowOff>
    </xdr:to>
    <xdr:sp macro="" textlink="">
      <xdr:nvSpPr>
        <xdr:cNvPr id="359" name="楕円 358"/>
        <xdr:cNvSpPr/>
      </xdr:nvSpPr>
      <xdr:spPr>
        <a:xfrm>
          <a:off x="104267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113258</xdr:rowOff>
    </xdr:from>
    <xdr:to>
      <xdr:col>50</xdr:col>
      <xdr:colOff>165100</xdr:colOff>
      <xdr:row>86</xdr:row>
      <xdr:rowOff>43408</xdr:rowOff>
    </xdr:to>
    <xdr:sp macro="" textlink="">
      <xdr:nvSpPr>
        <xdr:cNvPr id="361" name="楕円 360"/>
        <xdr:cNvSpPr/>
      </xdr:nvSpPr>
      <xdr:spPr>
        <a:xfrm>
          <a:off x="95885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163373</xdr:rowOff>
    </xdr:from>
    <xdr:to>
      <xdr:col>55</xdr:col>
      <xdr:colOff>0</xdr:colOff>
      <xdr:row>85</xdr:row>
      <xdr:rowOff>164058</xdr:rowOff>
    </xdr:to>
    <xdr:cxnSp macro="">
      <xdr:nvCxnSpPr>
        <xdr:cNvPr id="362" name="直線コネクタ 361"/>
        <xdr:cNvCxnSpPr/>
      </xdr:nvCxnSpPr>
      <xdr:spPr>
        <a:xfrm flipV="1">
          <a:off x="9639300" y="1473662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114036</xdr:rowOff>
    </xdr:from>
    <xdr:to>
      <xdr:col>46</xdr:col>
      <xdr:colOff>38100</xdr:colOff>
      <xdr:row>86</xdr:row>
      <xdr:rowOff>44186</xdr:rowOff>
    </xdr:to>
    <xdr:sp macro="" textlink="">
      <xdr:nvSpPr>
        <xdr:cNvPr id="363" name="楕円 362"/>
        <xdr:cNvSpPr/>
      </xdr:nvSpPr>
      <xdr:spPr>
        <a:xfrm>
          <a:off x="8699500" y="146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164058</xdr:rowOff>
    </xdr:from>
    <xdr:to>
      <xdr:col>50</xdr:col>
      <xdr:colOff>114300</xdr:colOff>
      <xdr:row>85</xdr:row>
      <xdr:rowOff>164836</xdr:rowOff>
    </xdr:to>
    <xdr:cxnSp macro="">
      <xdr:nvCxnSpPr>
        <xdr:cNvPr id="364" name="直線コネクタ 363"/>
        <xdr:cNvCxnSpPr/>
      </xdr:nvCxnSpPr>
      <xdr:spPr>
        <a:xfrm flipV="1">
          <a:off x="8750300" y="14737308"/>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115179</xdr:rowOff>
    </xdr:from>
    <xdr:to>
      <xdr:col>41</xdr:col>
      <xdr:colOff>101600</xdr:colOff>
      <xdr:row>86</xdr:row>
      <xdr:rowOff>45329</xdr:rowOff>
    </xdr:to>
    <xdr:sp macro="" textlink="">
      <xdr:nvSpPr>
        <xdr:cNvPr id="365" name="楕円 364"/>
        <xdr:cNvSpPr/>
      </xdr:nvSpPr>
      <xdr:spPr>
        <a:xfrm>
          <a:off x="7810500" y="146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164836</xdr:rowOff>
    </xdr:from>
    <xdr:to>
      <xdr:col>45</xdr:col>
      <xdr:colOff>177800</xdr:colOff>
      <xdr:row>85</xdr:row>
      <xdr:rowOff>165979</xdr:rowOff>
    </xdr:to>
    <xdr:cxnSp macro="">
      <xdr:nvCxnSpPr>
        <xdr:cNvPr id="366" name="直線コネクタ 365"/>
        <xdr:cNvCxnSpPr/>
      </xdr:nvCxnSpPr>
      <xdr:spPr>
        <a:xfrm flipV="1">
          <a:off x="7861300" y="1473808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115407</xdr:rowOff>
    </xdr:from>
    <xdr:to>
      <xdr:col>36</xdr:col>
      <xdr:colOff>165100</xdr:colOff>
      <xdr:row>86</xdr:row>
      <xdr:rowOff>45557</xdr:rowOff>
    </xdr:to>
    <xdr:sp macro="" textlink="">
      <xdr:nvSpPr>
        <xdr:cNvPr id="367" name="楕円 366"/>
        <xdr:cNvSpPr/>
      </xdr:nvSpPr>
      <xdr:spPr>
        <a:xfrm>
          <a:off x="6921500" y="146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165979</xdr:rowOff>
    </xdr:from>
    <xdr:to>
      <xdr:col>41</xdr:col>
      <xdr:colOff>50800</xdr:colOff>
      <xdr:row>85</xdr:row>
      <xdr:rowOff>166207</xdr:rowOff>
    </xdr:to>
    <xdr:cxnSp macro="">
      <xdr:nvCxnSpPr>
        <xdr:cNvPr id="368" name="直線コネクタ 367"/>
        <xdr:cNvCxnSpPr/>
      </xdr:nvCxnSpPr>
      <xdr:spPr>
        <a:xfrm flipV="1">
          <a:off x="6972300" y="1473922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34535</xdr:rowOff>
    </xdr:from>
    <xdr:ext cx="469744" cy="259045"/>
    <xdr:sp macro="" textlink="">
      <xdr:nvSpPr>
        <xdr:cNvPr id="373" name="n_1mainValue【公営住宅】&#10;一人当たり面積"/>
        <xdr:cNvSpPr txBox="1"/>
      </xdr:nvSpPr>
      <xdr:spPr>
        <a:xfrm>
          <a:off x="9391727" y="14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35313</xdr:rowOff>
    </xdr:from>
    <xdr:ext cx="469744" cy="259045"/>
    <xdr:sp macro="" textlink="">
      <xdr:nvSpPr>
        <xdr:cNvPr id="374" name="n_2mainValue【公営住宅】&#10;一人当たり面積"/>
        <xdr:cNvSpPr txBox="1"/>
      </xdr:nvSpPr>
      <xdr:spPr>
        <a:xfrm>
          <a:off x="8515427" y="147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36456</xdr:rowOff>
    </xdr:from>
    <xdr:ext cx="469744" cy="259045"/>
    <xdr:sp macro="" textlink="">
      <xdr:nvSpPr>
        <xdr:cNvPr id="375" name="n_3mainValue【公営住宅】&#10;一人当たり面積"/>
        <xdr:cNvSpPr txBox="1"/>
      </xdr:nvSpPr>
      <xdr:spPr>
        <a:xfrm>
          <a:off x="7626427" y="147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36684</xdr:rowOff>
    </xdr:from>
    <xdr:ext cx="469744" cy="259045"/>
    <xdr:sp macro="" textlink="">
      <xdr:nvSpPr>
        <xdr:cNvPr id="376" name="n_4mainValue【公営住宅】&#10;一人当たり面積"/>
        <xdr:cNvSpPr txBox="1"/>
      </xdr:nvSpPr>
      <xdr:spPr>
        <a:xfrm>
          <a:off x="6737427" y="1478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125004</xdr:rowOff>
    </xdr:from>
    <xdr:to>
      <xdr:col>85</xdr:col>
      <xdr:colOff>177800</xdr:colOff>
      <xdr:row>42</xdr:row>
      <xdr:rowOff>55154</xdr:rowOff>
    </xdr:to>
    <xdr:sp macro="" textlink="">
      <xdr:nvSpPr>
        <xdr:cNvPr id="434" name="楕円 433"/>
        <xdr:cNvSpPr/>
      </xdr:nvSpPr>
      <xdr:spPr>
        <a:xfrm>
          <a:off x="16268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39931</xdr:rowOff>
    </xdr:from>
    <xdr:ext cx="405111" cy="259045"/>
    <xdr:sp macro="" textlink="">
      <xdr:nvSpPr>
        <xdr:cNvPr id="435" name="【認定こども園・幼稚園・保育所】&#10;有形固定資産減価償却率該当値テキスト"/>
        <xdr:cNvSpPr txBox="1"/>
      </xdr:nvSpPr>
      <xdr:spPr>
        <a:xfrm>
          <a:off x="16357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103777</xdr:rowOff>
    </xdr:from>
    <xdr:to>
      <xdr:col>81</xdr:col>
      <xdr:colOff>101600</xdr:colOff>
      <xdr:row>42</xdr:row>
      <xdr:rowOff>33927</xdr:rowOff>
    </xdr:to>
    <xdr:sp macro="" textlink="">
      <xdr:nvSpPr>
        <xdr:cNvPr id="436" name="楕円 435"/>
        <xdr:cNvSpPr/>
      </xdr:nvSpPr>
      <xdr:spPr>
        <a:xfrm>
          <a:off x="15430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154577</xdr:rowOff>
    </xdr:from>
    <xdr:to>
      <xdr:col>85</xdr:col>
      <xdr:colOff>127000</xdr:colOff>
      <xdr:row>42</xdr:row>
      <xdr:rowOff>4354</xdr:rowOff>
    </xdr:to>
    <xdr:cxnSp macro="">
      <xdr:nvCxnSpPr>
        <xdr:cNvPr id="437" name="直線コネクタ 436"/>
        <xdr:cNvCxnSpPr/>
      </xdr:nvCxnSpPr>
      <xdr:spPr>
        <a:xfrm>
          <a:off x="15481300" y="718402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79284</xdr:rowOff>
    </xdr:from>
    <xdr:to>
      <xdr:col>76</xdr:col>
      <xdr:colOff>165100</xdr:colOff>
      <xdr:row>42</xdr:row>
      <xdr:rowOff>9434</xdr:rowOff>
    </xdr:to>
    <xdr:sp macro="" textlink="">
      <xdr:nvSpPr>
        <xdr:cNvPr id="438" name="楕円 437"/>
        <xdr:cNvSpPr/>
      </xdr:nvSpPr>
      <xdr:spPr>
        <a:xfrm>
          <a:off x="14541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130084</xdr:rowOff>
    </xdr:from>
    <xdr:to>
      <xdr:col>81</xdr:col>
      <xdr:colOff>50800</xdr:colOff>
      <xdr:row>41</xdr:row>
      <xdr:rowOff>154577</xdr:rowOff>
    </xdr:to>
    <xdr:cxnSp macro="">
      <xdr:nvCxnSpPr>
        <xdr:cNvPr id="439" name="直線コネクタ 438"/>
        <xdr:cNvCxnSpPr/>
      </xdr:nvCxnSpPr>
      <xdr:spPr>
        <a:xfrm>
          <a:off x="14592300" y="71595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56424</xdr:rowOff>
    </xdr:from>
    <xdr:to>
      <xdr:col>72</xdr:col>
      <xdr:colOff>38100</xdr:colOff>
      <xdr:row>41</xdr:row>
      <xdr:rowOff>158024</xdr:rowOff>
    </xdr:to>
    <xdr:sp macro="" textlink="">
      <xdr:nvSpPr>
        <xdr:cNvPr id="440" name="楕円 439"/>
        <xdr:cNvSpPr/>
      </xdr:nvSpPr>
      <xdr:spPr>
        <a:xfrm>
          <a:off x="13652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107224</xdr:rowOff>
    </xdr:from>
    <xdr:to>
      <xdr:col>76</xdr:col>
      <xdr:colOff>114300</xdr:colOff>
      <xdr:row>41</xdr:row>
      <xdr:rowOff>130084</xdr:rowOff>
    </xdr:to>
    <xdr:cxnSp macro="">
      <xdr:nvCxnSpPr>
        <xdr:cNvPr id="441" name="直線コネクタ 440"/>
        <xdr:cNvCxnSpPr/>
      </xdr:nvCxnSpPr>
      <xdr:spPr>
        <a:xfrm>
          <a:off x="13703300" y="71366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33565</xdr:rowOff>
    </xdr:from>
    <xdr:to>
      <xdr:col>67</xdr:col>
      <xdr:colOff>101600</xdr:colOff>
      <xdr:row>41</xdr:row>
      <xdr:rowOff>135165</xdr:rowOff>
    </xdr:to>
    <xdr:sp macro="" textlink="">
      <xdr:nvSpPr>
        <xdr:cNvPr id="442" name="楕円 441"/>
        <xdr:cNvSpPr/>
      </xdr:nvSpPr>
      <xdr:spPr>
        <a:xfrm>
          <a:off x="12763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84365</xdr:rowOff>
    </xdr:from>
    <xdr:to>
      <xdr:col>71</xdr:col>
      <xdr:colOff>177800</xdr:colOff>
      <xdr:row>41</xdr:row>
      <xdr:rowOff>107224</xdr:rowOff>
    </xdr:to>
    <xdr:cxnSp macro="">
      <xdr:nvCxnSpPr>
        <xdr:cNvPr id="443" name="直線コネクタ 442"/>
        <xdr:cNvCxnSpPr/>
      </xdr:nvCxnSpPr>
      <xdr:spPr>
        <a:xfrm>
          <a:off x="12814300" y="71138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25054</xdr:rowOff>
    </xdr:from>
    <xdr:ext cx="405111" cy="259045"/>
    <xdr:sp macro="" textlink="">
      <xdr:nvSpPr>
        <xdr:cNvPr id="448" name="n_1mainValue【認定こども園・幼稚園・保育所】&#10;有形固定資産減価償却率"/>
        <xdr:cNvSpPr txBox="1"/>
      </xdr:nvSpPr>
      <xdr:spPr>
        <a:xfrm>
          <a:off x="152660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561</xdr:rowOff>
    </xdr:from>
    <xdr:ext cx="405111" cy="259045"/>
    <xdr:sp macro="" textlink="">
      <xdr:nvSpPr>
        <xdr:cNvPr id="449" name="n_2mainValue【認定こども園・幼稚園・保育所】&#10;有形固定資産減価償却率"/>
        <xdr:cNvSpPr txBox="1"/>
      </xdr:nvSpPr>
      <xdr:spPr>
        <a:xfrm>
          <a:off x="14389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149151</xdr:rowOff>
    </xdr:from>
    <xdr:ext cx="405111" cy="259045"/>
    <xdr:sp macro="" textlink="">
      <xdr:nvSpPr>
        <xdr:cNvPr id="450" name="n_3mainValue【認定こども園・幼稚園・保育所】&#10;有形固定資産減価償却率"/>
        <xdr:cNvSpPr txBox="1"/>
      </xdr:nvSpPr>
      <xdr:spPr>
        <a:xfrm>
          <a:off x="135007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126292</xdr:rowOff>
    </xdr:from>
    <xdr:ext cx="405111" cy="259045"/>
    <xdr:sp macro="" textlink="">
      <xdr:nvSpPr>
        <xdr:cNvPr id="451" name="n_4mainValue【認定こども園・幼稚園・保育所】&#10;有形固定資産減価償却率"/>
        <xdr:cNvSpPr txBox="1"/>
      </xdr:nvSpPr>
      <xdr:spPr>
        <a:xfrm>
          <a:off x="12611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43362</xdr:rowOff>
    </xdr:from>
    <xdr:to>
      <xdr:col>116</xdr:col>
      <xdr:colOff>114300</xdr:colOff>
      <xdr:row>41</xdr:row>
      <xdr:rowOff>144962</xdr:rowOff>
    </xdr:to>
    <xdr:sp macro="" textlink="">
      <xdr:nvSpPr>
        <xdr:cNvPr id="493" name="楕円 492"/>
        <xdr:cNvSpPr/>
      </xdr:nvSpPr>
      <xdr:spPr>
        <a:xfrm>
          <a:off x="22110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21789</xdr:rowOff>
    </xdr:from>
    <xdr:ext cx="469744" cy="259045"/>
    <xdr:sp macro="" textlink="">
      <xdr:nvSpPr>
        <xdr:cNvPr id="494" name="【認定こども園・幼稚園・保育所】&#10;一人当たり面積該当値テキスト"/>
        <xdr:cNvSpPr txBox="1"/>
      </xdr:nvSpPr>
      <xdr:spPr>
        <a:xfrm>
          <a:off x="22199600"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46627</xdr:rowOff>
    </xdr:from>
    <xdr:to>
      <xdr:col>112</xdr:col>
      <xdr:colOff>38100</xdr:colOff>
      <xdr:row>41</xdr:row>
      <xdr:rowOff>148227</xdr:rowOff>
    </xdr:to>
    <xdr:sp macro="" textlink="">
      <xdr:nvSpPr>
        <xdr:cNvPr id="495" name="楕円 494"/>
        <xdr:cNvSpPr/>
      </xdr:nvSpPr>
      <xdr:spPr>
        <a:xfrm>
          <a:off x="2127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94162</xdr:rowOff>
    </xdr:from>
    <xdr:to>
      <xdr:col>116</xdr:col>
      <xdr:colOff>63500</xdr:colOff>
      <xdr:row>41</xdr:row>
      <xdr:rowOff>97427</xdr:rowOff>
    </xdr:to>
    <xdr:cxnSp macro="">
      <xdr:nvCxnSpPr>
        <xdr:cNvPr id="496" name="直線コネクタ 495"/>
        <xdr:cNvCxnSpPr/>
      </xdr:nvCxnSpPr>
      <xdr:spPr>
        <a:xfrm flipV="1">
          <a:off x="21323300" y="71236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49893</xdr:rowOff>
    </xdr:from>
    <xdr:to>
      <xdr:col>107</xdr:col>
      <xdr:colOff>101600</xdr:colOff>
      <xdr:row>41</xdr:row>
      <xdr:rowOff>151493</xdr:rowOff>
    </xdr:to>
    <xdr:sp macro="" textlink="">
      <xdr:nvSpPr>
        <xdr:cNvPr id="497" name="楕円 496"/>
        <xdr:cNvSpPr/>
      </xdr:nvSpPr>
      <xdr:spPr>
        <a:xfrm>
          <a:off x="2038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97427</xdr:rowOff>
    </xdr:from>
    <xdr:to>
      <xdr:col>111</xdr:col>
      <xdr:colOff>177800</xdr:colOff>
      <xdr:row>41</xdr:row>
      <xdr:rowOff>100693</xdr:rowOff>
    </xdr:to>
    <xdr:cxnSp macro="">
      <xdr:nvCxnSpPr>
        <xdr:cNvPr id="498" name="直線コネクタ 497"/>
        <xdr:cNvCxnSpPr/>
      </xdr:nvCxnSpPr>
      <xdr:spPr>
        <a:xfrm flipV="1">
          <a:off x="20434300" y="712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53159</xdr:rowOff>
    </xdr:from>
    <xdr:to>
      <xdr:col>102</xdr:col>
      <xdr:colOff>165100</xdr:colOff>
      <xdr:row>41</xdr:row>
      <xdr:rowOff>154759</xdr:rowOff>
    </xdr:to>
    <xdr:sp macro="" textlink="">
      <xdr:nvSpPr>
        <xdr:cNvPr id="499" name="楕円 498"/>
        <xdr:cNvSpPr/>
      </xdr:nvSpPr>
      <xdr:spPr>
        <a:xfrm>
          <a:off x="19494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100693</xdr:rowOff>
    </xdr:from>
    <xdr:to>
      <xdr:col>107</xdr:col>
      <xdr:colOff>50800</xdr:colOff>
      <xdr:row>41</xdr:row>
      <xdr:rowOff>103959</xdr:rowOff>
    </xdr:to>
    <xdr:cxnSp macro="">
      <xdr:nvCxnSpPr>
        <xdr:cNvPr id="500" name="直線コネクタ 499"/>
        <xdr:cNvCxnSpPr/>
      </xdr:nvCxnSpPr>
      <xdr:spPr>
        <a:xfrm flipV="1">
          <a:off x="19545300" y="713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54791</xdr:rowOff>
    </xdr:from>
    <xdr:to>
      <xdr:col>98</xdr:col>
      <xdr:colOff>38100</xdr:colOff>
      <xdr:row>41</xdr:row>
      <xdr:rowOff>156391</xdr:rowOff>
    </xdr:to>
    <xdr:sp macro="" textlink="">
      <xdr:nvSpPr>
        <xdr:cNvPr id="501" name="楕円 500"/>
        <xdr:cNvSpPr/>
      </xdr:nvSpPr>
      <xdr:spPr>
        <a:xfrm>
          <a:off x="18605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103959</xdr:rowOff>
    </xdr:from>
    <xdr:to>
      <xdr:col>102</xdr:col>
      <xdr:colOff>114300</xdr:colOff>
      <xdr:row>41</xdr:row>
      <xdr:rowOff>105591</xdr:rowOff>
    </xdr:to>
    <xdr:cxnSp macro="">
      <xdr:nvCxnSpPr>
        <xdr:cNvPr id="502" name="直線コネクタ 501"/>
        <xdr:cNvCxnSpPr/>
      </xdr:nvCxnSpPr>
      <xdr:spPr>
        <a:xfrm flipV="1">
          <a:off x="18656300" y="71334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139354</xdr:rowOff>
    </xdr:from>
    <xdr:ext cx="469744" cy="259045"/>
    <xdr:sp macro="" textlink="">
      <xdr:nvSpPr>
        <xdr:cNvPr id="507" name="n_1mainValue【認定こども園・幼稚園・保育所】&#10;一人当たり面積"/>
        <xdr:cNvSpPr txBox="1"/>
      </xdr:nvSpPr>
      <xdr:spPr>
        <a:xfrm>
          <a:off x="210757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142620</xdr:rowOff>
    </xdr:from>
    <xdr:ext cx="469744" cy="259045"/>
    <xdr:sp macro="" textlink="">
      <xdr:nvSpPr>
        <xdr:cNvPr id="508" name="n_2mainValue【認定こども園・幼稚園・保育所】&#10;一人当たり面積"/>
        <xdr:cNvSpPr txBox="1"/>
      </xdr:nvSpPr>
      <xdr:spPr>
        <a:xfrm>
          <a:off x="20199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145886</xdr:rowOff>
    </xdr:from>
    <xdr:ext cx="469744" cy="259045"/>
    <xdr:sp macro="" textlink="">
      <xdr:nvSpPr>
        <xdr:cNvPr id="509" name="n_3mainValue【認定こども園・幼稚園・保育所】&#10;一人当たり面積"/>
        <xdr:cNvSpPr txBox="1"/>
      </xdr:nvSpPr>
      <xdr:spPr>
        <a:xfrm>
          <a:off x="193104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147518</xdr:rowOff>
    </xdr:from>
    <xdr:ext cx="469744" cy="259045"/>
    <xdr:sp macro="" textlink="">
      <xdr:nvSpPr>
        <xdr:cNvPr id="510" name="n_4mainValue【認定こども園・幼稚園・保育所】&#10;一人当たり面積"/>
        <xdr:cNvSpPr txBox="1"/>
      </xdr:nvSpPr>
      <xdr:spPr>
        <a:xfrm>
          <a:off x="18421427" y="71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551" name="楕円 550"/>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552" name="【学校施設】&#10;有形固定資産減価償却率該当値テキスト"/>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53" name="楕円 552"/>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93345</xdr:rowOff>
    </xdr:to>
    <xdr:cxnSp macro="">
      <xdr:nvCxnSpPr>
        <xdr:cNvPr id="554" name="直線コネクタ 553"/>
        <xdr:cNvCxnSpPr/>
      </xdr:nvCxnSpPr>
      <xdr:spPr>
        <a:xfrm>
          <a:off x="15481300" y="105384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555" name="楕円 554"/>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80010</xdr:rowOff>
    </xdr:to>
    <xdr:cxnSp macro="">
      <xdr:nvCxnSpPr>
        <xdr:cNvPr id="556" name="直線コネクタ 555"/>
        <xdr:cNvCxnSpPr/>
      </xdr:nvCxnSpPr>
      <xdr:spPr>
        <a:xfrm>
          <a:off x="14592300" y="105060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557" name="楕円 556"/>
        <xdr:cNvSpPr/>
      </xdr:nvSpPr>
      <xdr:spPr>
        <a:xfrm>
          <a:off x="1365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47625</xdr:rowOff>
    </xdr:to>
    <xdr:cxnSp macro="">
      <xdr:nvCxnSpPr>
        <xdr:cNvPr id="558" name="直線コネクタ 557"/>
        <xdr:cNvCxnSpPr/>
      </xdr:nvCxnSpPr>
      <xdr:spPr>
        <a:xfrm>
          <a:off x="13703300" y="10473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559" name="楕円 558"/>
        <xdr:cNvSpPr/>
      </xdr:nvSpPr>
      <xdr:spPr>
        <a:xfrm>
          <a:off x="1276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15240</xdr:rowOff>
    </xdr:to>
    <xdr:cxnSp macro="">
      <xdr:nvCxnSpPr>
        <xdr:cNvPr id="560" name="直線コネクタ 559"/>
        <xdr:cNvCxnSpPr/>
      </xdr:nvCxnSpPr>
      <xdr:spPr>
        <a:xfrm>
          <a:off x="12814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65"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566" name="n_2mainValue【学校施設】&#10;有形固定資産減価償却率"/>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567" name="n_3mainValue【学校施設】&#10;有形固定資産減価償却率"/>
        <xdr:cNvSpPr txBox="1"/>
      </xdr:nvSpPr>
      <xdr:spPr>
        <a:xfrm>
          <a:off x="13500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568" name="n_4mainValue【学校施設】&#10;有形固定資産減価償却率"/>
        <xdr:cNvSpPr txBox="1"/>
      </xdr:nvSpPr>
      <xdr:spPr>
        <a:xfrm>
          <a:off x="12611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08" name="楕円 607"/>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609" name="【学校施設】&#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149416</xdr:rowOff>
    </xdr:from>
    <xdr:to>
      <xdr:col>112</xdr:col>
      <xdr:colOff>38100</xdr:colOff>
      <xdr:row>62</xdr:row>
      <xdr:rowOff>79566</xdr:rowOff>
    </xdr:to>
    <xdr:sp macro="" textlink="">
      <xdr:nvSpPr>
        <xdr:cNvPr id="610" name="楕円 609"/>
        <xdr:cNvSpPr/>
      </xdr:nvSpPr>
      <xdr:spPr>
        <a:xfrm>
          <a:off x="21272500" y="106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28766</xdr:rowOff>
    </xdr:to>
    <xdr:cxnSp macro="">
      <xdr:nvCxnSpPr>
        <xdr:cNvPr id="611" name="直線コネクタ 610"/>
        <xdr:cNvCxnSpPr/>
      </xdr:nvCxnSpPr>
      <xdr:spPr>
        <a:xfrm flipV="1">
          <a:off x="21323300" y="10652760"/>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156083</xdr:rowOff>
    </xdr:from>
    <xdr:to>
      <xdr:col>107</xdr:col>
      <xdr:colOff>101600</xdr:colOff>
      <xdr:row>62</xdr:row>
      <xdr:rowOff>86233</xdr:rowOff>
    </xdr:to>
    <xdr:sp macro="" textlink="">
      <xdr:nvSpPr>
        <xdr:cNvPr id="612" name="楕円 611"/>
        <xdr:cNvSpPr/>
      </xdr:nvSpPr>
      <xdr:spPr>
        <a:xfrm>
          <a:off x="20383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28766</xdr:rowOff>
    </xdr:from>
    <xdr:to>
      <xdr:col>111</xdr:col>
      <xdr:colOff>177800</xdr:colOff>
      <xdr:row>62</xdr:row>
      <xdr:rowOff>35433</xdr:rowOff>
    </xdr:to>
    <xdr:cxnSp macro="">
      <xdr:nvCxnSpPr>
        <xdr:cNvPr id="613" name="直線コネクタ 612"/>
        <xdr:cNvCxnSpPr/>
      </xdr:nvCxnSpPr>
      <xdr:spPr>
        <a:xfrm flipV="1">
          <a:off x="20434300" y="10658666"/>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163322</xdr:rowOff>
    </xdr:from>
    <xdr:to>
      <xdr:col>102</xdr:col>
      <xdr:colOff>165100</xdr:colOff>
      <xdr:row>62</xdr:row>
      <xdr:rowOff>93472</xdr:rowOff>
    </xdr:to>
    <xdr:sp macro="" textlink="">
      <xdr:nvSpPr>
        <xdr:cNvPr id="614" name="楕円 613"/>
        <xdr:cNvSpPr/>
      </xdr:nvSpPr>
      <xdr:spPr>
        <a:xfrm>
          <a:off x="19494500" y="106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35433</xdr:rowOff>
    </xdr:from>
    <xdr:to>
      <xdr:col>107</xdr:col>
      <xdr:colOff>50800</xdr:colOff>
      <xdr:row>62</xdr:row>
      <xdr:rowOff>42672</xdr:rowOff>
    </xdr:to>
    <xdr:cxnSp macro="">
      <xdr:nvCxnSpPr>
        <xdr:cNvPr id="615" name="直線コネクタ 614"/>
        <xdr:cNvCxnSpPr/>
      </xdr:nvCxnSpPr>
      <xdr:spPr>
        <a:xfrm flipV="1">
          <a:off x="19545300" y="1066533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169037</xdr:rowOff>
    </xdr:from>
    <xdr:to>
      <xdr:col>98</xdr:col>
      <xdr:colOff>38100</xdr:colOff>
      <xdr:row>62</xdr:row>
      <xdr:rowOff>99187</xdr:rowOff>
    </xdr:to>
    <xdr:sp macro="" textlink="">
      <xdr:nvSpPr>
        <xdr:cNvPr id="616" name="楕円 615"/>
        <xdr:cNvSpPr/>
      </xdr:nvSpPr>
      <xdr:spPr>
        <a:xfrm>
          <a:off x="18605500" y="106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42672</xdr:rowOff>
    </xdr:from>
    <xdr:to>
      <xdr:col>102</xdr:col>
      <xdr:colOff>114300</xdr:colOff>
      <xdr:row>62</xdr:row>
      <xdr:rowOff>48387</xdr:rowOff>
    </xdr:to>
    <xdr:cxnSp macro="">
      <xdr:nvCxnSpPr>
        <xdr:cNvPr id="617" name="直線コネクタ 616"/>
        <xdr:cNvCxnSpPr/>
      </xdr:nvCxnSpPr>
      <xdr:spPr>
        <a:xfrm flipV="1">
          <a:off x="18656300" y="1067257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70693</xdr:rowOff>
    </xdr:from>
    <xdr:ext cx="469744" cy="259045"/>
    <xdr:sp macro="" textlink="">
      <xdr:nvSpPr>
        <xdr:cNvPr id="622" name="n_1mainValue【学校施設】&#10;一人当たり面積"/>
        <xdr:cNvSpPr txBox="1"/>
      </xdr:nvSpPr>
      <xdr:spPr>
        <a:xfrm>
          <a:off x="21075727" y="107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77360</xdr:rowOff>
    </xdr:from>
    <xdr:ext cx="469744" cy="259045"/>
    <xdr:sp macro="" textlink="">
      <xdr:nvSpPr>
        <xdr:cNvPr id="623" name="n_2mainValue【学校施設】&#10;一人当たり面積"/>
        <xdr:cNvSpPr txBox="1"/>
      </xdr:nvSpPr>
      <xdr:spPr>
        <a:xfrm>
          <a:off x="20199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84599</xdr:rowOff>
    </xdr:from>
    <xdr:ext cx="469744" cy="259045"/>
    <xdr:sp macro="" textlink="">
      <xdr:nvSpPr>
        <xdr:cNvPr id="624" name="n_3mainValue【学校施設】&#10;一人当たり面積"/>
        <xdr:cNvSpPr txBox="1"/>
      </xdr:nvSpPr>
      <xdr:spPr>
        <a:xfrm>
          <a:off x="19310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90314</xdr:rowOff>
    </xdr:from>
    <xdr:ext cx="469744" cy="259045"/>
    <xdr:sp macro="" textlink="">
      <xdr:nvSpPr>
        <xdr:cNvPr id="625" name="n_4mainValue【学校施設】&#10;一人当たり面積"/>
        <xdr:cNvSpPr txBox="1"/>
      </xdr:nvSpPr>
      <xdr:spPr>
        <a:xfrm>
          <a:off x="18421427" y="1072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7" name="楕円 666"/>
        <xdr:cNvSpPr/>
      </xdr:nvSpPr>
      <xdr:spPr>
        <a:xfrm>
          <a:off x="162687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127379</xdr:rowOff>
    </xdr:from>
    <xdr:ext cx="405111" cy="259045"/>
    <xdr:sp macro="" textlink="">
      <xdr:nvSpPr>
        <xdr:cNvPr id="668" name="【児童館】&#10;有形固定資産減価償却率該当値テキスト"/>
        <xdr:cNvSpPr txBox="1"/>
      </xdr:nvSpPr>
      <xdr:spPr>
        <a:xfrm>
          <a:off x="16357600"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114663</xdr:rowOff>
    </xdr:from>
    <xdr:to>
      <xdr:col>81</xdr:col>
      <xdr:colOff>101600</xdr:colOff>
      <xdr:row>83</xdr:row>
      <xdr:rowOff>44813</xdr:rowOff>
    </xdr:to>
    <xdr:sp macro="" textlink="">
      <xdr:nvSpPr>
        <xdr:cNvPr id="669" name="楕円 668"/>
        <xdr:cNvSpPr/>
      </xdr:nvSpPr>
      <xdr:spPr>
        <a:xfrm>
          <a:off x="15430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165463</xdr:rowOff>
    </xdr:from>
    <xdr:to>
      <xdr:col>85</xdr:col>
      <xdr:colOff>127000</xdr:colOff>
      <xdr:row>83</xdr:row>
      <xdr:rowOff>28302</xdr:rowOff>
    </xdr:to>
    <xdr:cxnSp macro="">
      <xdr:nvCxnSpPr>
        <xdr:cNvPr id="670" name="直線コネクタ 669"/>
        <xdr:cNvCxnSpPr/>
      </xdr:nvCxnSpPr>
      <xdr:spPr>
        <a:xfrm>
          <a:off x="15481300" y="142243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73842</xdr:rowOff>
    </xdr:from>
    <xdr:to>
      <xdr:col>76</xdr:col>
      <xdr:colOff>165100</xdr:colOff>
      <xdr:row>83</xdr:row>
      <xdr:rowOff>3992</xdr:rowOff>
    </xdr:to>
    <xdr:sp macro="" textlink="">
      <xdr:nvSpPr>
        <xdr:cNvPr id="671" name="楕円 670"/>
        <xdr:cNvSpPr/>
      </xdr:nvSpPr>
      <xdr:spPr>
        <a:xfrm>
          <a:off x="14541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124642</xdr:rowOff>
    </xdr:from>
    <xdr:to>
      <xdr:col>81</xdr:col>
      <xdr:colOff>50800</xdr:colOff>
      <xdr:row>82</xdr:row>
      <xdr:rowOff>165463</xdr:rowOff>
    </xdr:to>
    <xdr:cxnSp macro="">
      <xdr:nvCxnSpPr>
        <xdr:cNvPr id="672" name="直線コネクタ 671"/>
        <xdr:cNvCxnSpPr/>
      </xdr:nvCxnSpPr>
      <xdr:spPr>
        <a:xfrm>
          <a:off x="14592300" y="141835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34652</xdr:rowOff>
    </xdr:from>
    <xdr:to>
      <xdr:col>72</xdr:col>
      <xdr:colOff>38100</xdr:colOff>
      <xdr:row>82</xdr:row>
      <xdr:rowOff>136252</xdr:rowOff>
    </xdr:to>
    <xdr:sp macro="" textlink="">
      <xdr:nvSpPr>
        <xdr:cNvPr id="673" name="楕円 672"/>
        <xdr:cNvSpPr/>
      </xdr:nvSpPr>
      <xdr:spPr>
        <a:xfrm>
          <a:off x="13652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85452</xdr:rowOff>
    </xdr:from>
    <xdr:to>
      <xdr:col>76</xdr:col>
      <xdr:colOff>114300</xdr:colOff>
      <xdr:row>82</xdr:row>
      <xdr:rowOff>124642</xdr:rowOff>
    </xdr:to>
    <xdr:cxnSp macro="">
      <xdr:nvCxnSpPr>
        <xdr:cNvPr id="674" name="直線コネクタ 673"/>
        <xdr:cNvCxnSpPr/>
      </xdr:nvCxnSpPr>
      <xdr:spPr>
        <a:xfrm>
          <a:off x="13703300" y="141443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675" name="楕円 674"/>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85452</xdr:rowOff>
    </xdr:to>
    <xdr:cxnSp macro="">
      <xdr:nvCxnSpPr>
        <xdr:cNvPr id="676" name="直線コネクタ 675"/>
        <xdr:cNvCxnSpPr/>
      </xdr:nvCxnSpPr>
      <xdr:spPr>
        <a:xfrm>
          <a:off x="12814300" y="141051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35940</xdr:rowOff>
    </xdr:from>
    <xdr:ext cx="405111" cy="259045"/>
    <xdr:sp macro="" textlink="">
      <xdr:nvSpPr>
        <xdr:cNvPr id="681" name="n_1mainValue【児童館】&#10;有形固定資産減価償却率"/>
        <xdr:cNvSpPr txBox="1"/>
      </xdr:nvSpPr>
      <xdr:spPr>
        <a:xfrm>
          <a:off x="15266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20519</xdr:rowOff>
    </xdr:from>
    <xdr:ext cx="405111" cy="259045"/>
    <xdr:sp macro="" textlink="">
      <xdr:nvSpPr>
        <xdr:cNvPr id="682" name="n_2mainValue【児童館】&#10;有形固定資産減価償却率"/>
        <xdr:cNvSpPr txBox="1"/>
      </xdr:nvSpPr>
      <xdr:spPr>
        <a:xfrm>
          <a:off x="14389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152779</xdr:rowOff>
    </xdr:from>
    <xdr:ext cx="405111" cy="259045"/>
    <xdr:sp macro="" textlink="">
      <xdr:nvSpPr>
        <xdr:cNvPr id="683" name="n_3mainValue【児童館】&#10;有形固定資産減価償却率"/>
        <xdr:cNvSpPr txBox="1"/>
      </xdr:nvSpPr>
      <xdr:spPr>
        <a:xfrm>
          <a:off x="13500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113591</xdr:rowOff>
    </xdr:from>
    <xdr:ext cx="405111" cy="259045"/>
    <xdr:sp macro="" textlink="">
      <xdr:nvSpPr>
        <xdr:cNvPr id="684" name="n_4mainValue【児童館】&#10;有形固定資産減価償却率"/>
        <xdr:cNvSpPr txBox="1"/>
      </xdr:nvSpPr>
      <xdr:spPr>
        <a:xfrm>
          <a:off x="12611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24" name="楕円 723"/>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25"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726" name="楕円 725"/>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50800</xdr:rowOff>
    </xdr:to>
    <xdr:cxnSp macro="">
      <xdr:nvCxnSpPr>
        <xdr:cNvPr id="727" name="直線コネクタ 726"/>
        <xdr:cNvCxnSpPr/>
      </xdr:nvCxnSpPr>
      <xdr:spPr>
        <a:xfrm flipV="1">
          <a:off x="21323300" y="1409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xdr:rowOff>
    </xdr:from>
    <xdr:to>
      <xdr:col>107</xdr:col>
      <xdr:colOff>101600</xdr:colOff>
      <xdr:row>82</xdr:row>
      <xdr:rowOff>114300</xdr:rowOff>
    </xdr:to>
    <xdr:sp macro="" textlink="">
      <xdr:nvSpPr>
        <xdr:cNvPr id="728" name="楕円 727"/>
        <xdr:cNvSpPr/>
      </xdr:nvSpPr>
      <xdr:spPr>
        <a:xfrm>
          <a:off x="20383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63500</xdr:rowOff>
    </xdr:to>
    <xdr:cxnSp macro="">
      <xdr:nvCxnSpPr>
        <xdr:cNvPr id="729" name="直線コネクタ 728"/>
        <xdr:cNvCxnSpPr/>
      </xdr:nvCxnSpPr>
      <xdr:spPr>
        <a:xfrm flipV="1">
          <a:off x="20434300" y="1410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30" name="楕円 729"/>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63500</xdr:rowOff>
    </xdr:from>
    <xdr:to>
      <xdr:col>107</xdr:col>
      <xdr:colOff>50800</xdr:colOff>
      <xdr:row>82</xdr:row>
      <xdr:rowOff>76200</xdr:rowOff>
    </xdr:to>
    <xdr:cxnSp macro="">
      <xdr:nvCxnSpPr>
        <xdr:cNvPr id="731" name="直線コネクタ 730"/>
        <xdr:cNvCxnSpPr/>
      </xdr:nvCxnSpPr>
      <xdr:spPr>
        <a:xfrm flipV="1">
          <a:off x="19545300" y="1412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38100</xdr:rowOff>
    </xdr:from>
    <xdr:to>
      <xdr:col>98</xdr:col>
      <xdr:colOff>38100</xdr:colOff>
      <xdr:row>82</xdr:row>
      <xdr:rowOff>139700</xdr:rowOff>
    </xdr:to>
    <xdr:sp macro="" textlink="">
      <xdr:nvSpPr>
        <xdr:cNvPr id="732" name="楕円 731"/>
        <xdr:cNvSpPr/>
      </xdr:nvSpPr>
      <xdr:spPr>
        <a:xfrm>
          <a:off x="18605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88900</xdr:rowOff>
    </xdr:to>
    <xdr:cxnSp macro="">
      <xdr:nvCxnSpPr>
        <xdr:cNvPr id="733" name="直線コネクタ 732"/>
        <xdr:cNvCxnSpPr/>
      </xdr:nvCxnSpPr>
      <xdr:spPr>
        <a:xfrm flipV="1">
          <a:off x="18656300" y="1413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738" name="n_1mainValue【児童館】&#10;一人当たり面積"/>
        <xdr:cNvSpPr txBox="1"/>
      </xdr:nvSpPr>
      <xdr:spPr>
        <a:xfrm>
          <a:off x="210757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130827</xdr:rowOff>
    </xdr:from>
    <xdr:ext cx="469744" cy="259045"/>
    <xdr:sp macro="" textlink="">
      <xdr:nvSpPr>
        <xdr:cNvPr id="739" name="n_2mainValue【児童館】&#10;一人当たり面積"/>
        <xdr:cNvSpPr txBox="1"/>
      </xdr:nvSpPr>
      <xdr:spPr>
        <a:xfrm>
          <a:off x="20199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40" name="n_3main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741" name="n_4mainValue【児童館】&#10;一人当たり面積"/>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71"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782" name="楕円 781"/>
        <xdr:cNvSpPr/>
      </xdr:nvSpPr>
      <xdr:spPr>
        <a:xfrm>
          <a:off x="16268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122572</xdr:rowOff>
    </xdr:from>
    <xdr:ext cx="405111" cy="259045"/>
    <xdr:sp macro="" textlink="">
      <xdr:nvSpPr>
        <xdr:cNvPr id="783" name="【公民館】&#10;有形固定資産減価償却率該当値テキスト"/>
        <xdr:cNvSpPr txBox="1"/>
      </xdr:nvSpPr>
      <xdr:spPr>
        <a:xfrm>
          <a:off x="16357600"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69214</xdr:rowOff>
    </xdr:from>
    <xdr:to>
      <xdr:col>81</xdr:col>
      <xdr:colOff>101600</xdr:colOff>
      <xdr:row>104</xdr:row>
      <xdr:rowOff>170814</xdr:rowOff>
    </xdr:to>
    <xdr:sp macro="" textlink="">
      <xdr:nvSpPr>
        <xdr:cNvPr id="784" name="楕円 783"/>
        <xdr:cNvSpPr/>
      </xdr:nvSpPr>
      <xdr:spPr>
        <a:xfrm>
          <a:off x="15430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120014</xdr:rowOff>
    </xdr:from>
    <xdr:to>
      <xdr:col>85</xdr:col>
      <xdr:colOff>127000</xdr:colOff>
      <xdr:row>104</xdr:row>
      <xdr:rowOff>150495</xdr:rowOff>
    </xdr:to>
    <xdr:cxnSp macro="">
      <xdr:nvCxnSpPr>
        <xdr:cNvPr id="785" name="直線コネクタ 784"/>
        <xdr:cNvCxnSpPr/>
      </xdr:nvCxnSpPr>
      <xdr:spPr>
        <a:xfrm>
          <a:off x="15481300" y="179508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86" name="楕円 785"/>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85725</xdr:rowOff>
    </xdr:from>
    <xdr:to>
      <xdr:col>81</xdr:col>
      <xdr:colOff>50800</xdr:colOff>
      <xdr:row>104</xdr:row>
      <xdr:rowOff>120014</xdr:rowOff>
    </xdr:to>
    <xdr:cxnSp macro="">
      <xdr:nvCxnSpPr>
        <xdr:cNvPr id="787" name="直線コネクタ 786"/>
        <xdr:cNvCxnSpPr/>
      </xdr:nvCxnSpPr>
      <xdr:spPr>
        <a:xfrm>
          <a:off x="14592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788" name="楕円 787"/>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85725</xdr:rowOff>
    </xdr:to>
    <xdr:cxnSp macro="">
      <xdr:nvCxnSpPr>
        <xdr:cNvPr id="789" name="直線コネクタ 788"/>
        <xdr:cNvCxnSpPr/>
      </xdr:nvCxnSpPr>
      <xdr:spPr>
        <a:xfrm>
          <a:off x="13703300" y="178917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790" name="楕円 789"/>
        <xdr:cNvSpPr/>
      </xdr:nvSpPr>
      <xdr:spPr>
        <a:xfrm>
          <a:off x="1276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60961</xdr:rowOff>
    </xdr:to>
    <xdr:cxnSp macro="">
      <xdr:nvCxnSpPr>
        <xdr:cNvPr id="791" name="直線コネクタ 790"/>
        <xdr:cNvCxnSpPr/>
      </xdr:nvCxnSpPr>
      <xdr:spPr>
        <a:xfrm>
          <a:off x="12814300" y="178650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92"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93"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4"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5" name="n_4aveValue【公民館】&#10;有形固定資産減価償却率"/>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15891</xdr:rowOff>
    </xdr:from>
    <xdr:ext cx="405111" cy="259045"/>
    <xdr:sp macro="" textlink="">
      <xdr:nvSpPr>
        <xdr:cNvPr id="796" name="n_1mainValue【公民館】&#10;有形固定資産減価償却率"/>
        <xdr:cNvSpPr txBox="1"/>
      </xdr:nvSpPr>
      <xdr:spPr>
        <a:xfrm>
          <a:off x="152660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97" name="n_2mainValue【公民館】&#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128288</xdr:rowOff>
    </xdr:from>
    <xdr:ext cx="405111" cy="259045"/>
    <xdr:sp macro="" textlink="">
      <xdr:nvSpPr>
        <xdr:cNvPr id="798" name="n_3mainValue【公民館】&#10;有形固定資産減価償却率"/>
        <xdr:cNvSpPr txBox="1"/>
      </xdr:nvSpPr>
      <xdr:spPr>
        <a:xfrm>
          <a:off x="13500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99" name="n_4main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839" name="楕円 838"/>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840" name="【公民館】&#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57786</xdr:rowOff>
    </xdr:from>
    <xdr:to>
      <xdr:col>112</xdr:col>
      <xdr:colOff>38100</xdr:colOff>
      <xdr:row>105</xdr:row>
      <xdr:rowOff>159386</xdr:rowOff>
    </xdr:to>
    <xdr:sp macro="" textlink="">
      <xdr:nvSpPr>
        <xdr:cNvPr id="841" name="楕円 840"/>
        <xdr:cNvSpPr/>
      </xdr:nvSpPr>
      <xdr:spPr>
        <a:xfrm>
          <a:off x="21272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108586</xdr:rowOff>
    </xdr:to>
    <xdr:cxnSp macro="">
      <xdr:nvCxnSpPr>
        <xdr:cNvPr id="842" name="直線コネクタ 841"/>
        <xdr:cNvCxnSpPr/>
      </xdr:nvCxnSpPr>
      <xdr:spPr>
        <a:xfrm flipV="1">
          <a:off x="21323300" y="181013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43" name="楕円 842"/>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108586</xdr:rowOff>
    </xdr:from>
    <xdr:to>
      <xdr:col>111</xdr:col>
      <xdr:colOff>177800</xdr:colOff>
      <xdr:row>105</xdr:row>
      <xdr:rowOff>118111</xdr:rowOff>
    </xdr:to>
    <xdr:cxnSp macro="">
      <xdr:nvCxnSpPr>
        <xdr:cNvPr id="844" name="直線コネクタ 843"/>
        <xdr:cNvCxnSpPr/>
      </xdr:nvCxnSpPr>
      <xdr:spPr>
        <a:xfrm flipV="1">
          <a:off x="20434300" y="181108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76836</xdr:rowOff>
    </xdr:from>
    <xdr:to>
      <xdr:col>102</xdr:col>
      <xdr:colOff>165100</xdr:colOff>
      <xdr:row>106</xdr:row>
      <xdr:rowOff>6986</xdr:rowOff>
    </xdr:to>
    <xdr:sp macro="" textlink="">
      <xdr:nvSpPr>
        <xdr:cNvPr id="845" name="楕円 844"/>
        <xdr:cNvSpPr/>
      </xdr:nvSpPr>
      <xdr:spPr>
        <a:xfrm>
          <a:off x="19494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127636</xdr:rowOff>
    </xdr:to>
    <xdr:cxnSp macro="">
      <xdr:nvCxnSpPr>
        <xdr:cNvPr id="846" name="直線コネクタ 845"/>
        <xdr:cNvCxnSpPr/>
      </xdr:nvCxnSpPr>
      <xdr:spPr>
        <a:xfrm flipV="1">
          <a:off x="19545300" y="18120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84455</xdr:rowOff>
    </xdr:from>
    <xdr:to>
      <xdr:col>98</xdr:col>
      <xdr:colOff>38100</xdr:colOff>
      <xdr:row>106</xdr:row>
      <xdr:rowOff>14605</xdr:rowOff>
    </xdr:to>
    <xdr:sp macro="" textlink="">
      <xdr:nvSpPr>
        <xdr:cNvPr id="847" name="楕円 846"/>
        <xdr:cNvSpPr/>
      </xdr:nvSpPr>
      <xdr:spPr>
        <a:xfrm>
          <a:off x="18605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127636</xdr:rowOff>
    </xdr:from>
    <xdr:to>
      <xdr:col>102</xdr:col>
      <xdr:colOff>114300</xdr:colOff>
      <xdr:row>105</xdr:row>
      <xdr:rowOff>135255</xdr:rowOff>
    </xdr:to>
    <xdr:cxnSp macro="">
      <xdr:nvCxnSpPr>
        <xdr:cNvPr id="848" name="直線コネクタ 847"/>
        <xdr:cNvCxnSpPr/>
      </xdr:nvCxnSpPr>
      <xdr:spPr>
        <a:xfrm flipV="1">
          <a:off x="18656300" y="181298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4463</xdr:rowOff>
    </xdr:from>
    <xdr:ext cx="469744" cy="259045"/>
    <xdr:sp macro="" textlink="">
      <xdr:nvSpPr>
        <xdr:cNvPr id="853" name="n_1mainValue【公民館】&#10;一人当たり面積"/>
        <xdr:cNvSpPr txBox="1"/>
      </xdr:nvSpPr>
      <xdr:spPr>
        <a:xfrm>
          <a:off x="210757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54" name="n_2main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23513</xdr:rowOff>
    </xdr:from>
    <xdr:ext cx="469744" cy="259045"/>
    <xdr:sp macro="" textlink="">
      <xdr:nvSpPr>
        <xdr:cNvPr id="855" name="n_3mainValue【公民館】&#10;一人当たり面積"/>
        <xdr:cNvSpPr txBox="1"/>
      </xdr:nvSpPr>
      <xdr:spPr>
        <a:xfrm>
          <a:off x="19310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31132</xdr:rowOff>
    </xdr:from>
    <xdr:ext cx="469744" cy="259045"/>
    <xdr:sp macro="" textlink="">
      <xdr:nvSpPr>
        <xdr:cNvPr id="856" name="n_4mainValue【公民館】&#10;一人当たり面積"/>
        <xdr:cNvSpPr txBox="1"/>
      </xdr:nvSpPr>
      <xdr:spPr>
        <a:xfrm>
          <a:off x="184214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類似団体内平均値、山梨県平均値と比較して特に有形固定資産減価償却率が高くなっている施設は、道路（</a:t>
          </a:r>
          <a:r>
            <a:rPr kumimoji="1" lang="en-US" altLang="ja-JP" sz="1100" b="0" i="0" baseline="0">
              <a:solidFill>
                <a:schemeClr val="dk1"/>
              </a:solidFill>
              <a:effectLst/>
              <a:latin typeface="+mn-lt"/>
              <a:ea typeface="+mn-ea"/>
              <a:cs typeface="+mn-cs"/>
            </a:rPr>
            <a:t>86.2</a:t>
          </a:r>
          <a:r>
            <a:rPr kumimoji="1" lang="ja-JP" altLang="ja-JP" sz="1100" b="0" i="0" baseline="0">
              <a:solidFill>
                <a:schemeClr val="dk1"/>
              </a:solidFill>
              <a:effectLst/>
              <a:latin typeface="+mn-lt"/>
              <a:ea typeface="+mn-ea"/>
              <a:cs typeface="+mn-cs"/>
            </a:rPr>
            <a:t>％）、保育所等（</a:t>
          </a:r>
          <a:r>
            <a:rPr kumimoji="1" lang="en-US" altLang="ja-JP" sz="1100" b="0" i="0" baseline="0">
              <a:solidFill>
                <a:schemeClr val="dk1"/>
              </a:solidFill>
              <a:effectLst/>
              <a:latin typeface="+mn-lt"/>
              <a:ea typeface="+mn-ea"/>
              <a:cs typeface="+mn-cs"/>
            </a:rPr>
            <a:t>94.6</a:t>
          </a:r>
          <a:r>
            <a:rPr kumimoji="1" lang="ja-JP" altLang="ja-JP" sz="1100" b="0" i="0" baseline="0">
              <a:solidFill>
                <a:schemeClr val="dk1"/>
              </a:solidFill>
              <a:effectLst/>
              <a:latin typeface="+mn-lt"/>
              <a:ea typeface="+mn-ea"/>
              <a:cs typeface="+mn-cs"/>
            </a:rPr>
            <a:t>％）、学校施設（</a:t>
          </a:r>
          <a:r>
            <a:rPr kumimoji="1" lang="en-US" altLang="ja-JP" sz="1100" b="0" i="0" baseline="0">
              <a:solidFill>
                <a:schemeClr val="dk1"/>
              </a:solidFill>
              <a:effectLst/>
              <a:latin typeface="+mn-lt"/>
              <a:ea typeface="+mn-ea"/>
              <a:cs typeface="+mn-cs"/>
            </a:rPr>
            <a:t>73.9</a:t>
          </a:r>
          <a:r>
            <a:rPr kumimoji="1" lang="ja-JP" altLang="ja-JP" sz="1100" b="0" i="0" baseline="0">
              <a:solidFill>
                <a:schemeClr val="dk1"/>
              </a:solidFill>
              <a:effectLst/>
              <a:latin typeface="+mn-lt"/>
              <a:ea typeface="+mn-ea"/>
              <a:cs typeface="+mn-cs"/>
            </a:rPr>
            <a:t>％）である。道路については、古くから存在する道路が多く、改修についても毎年小規模な改修に留まっていることから、比率が高い状況にあると考えられる。道路に関しては市民生活に密着したインフラ資産であるため、効果的な長寿命化を図っていく。保育所等については、全ての施設が建築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年以上経過し、減価償却累計額が取得価格に迫っているため、比率が高い状況である。老朽化は進んでいるため、効果的な修繕を継続していきながら維持管理に努めていく。学校施設については、昭和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年代に建設された施設が多く、減価償却が進んでいるため、比率が高い状況である。今後については、個別施設計画に基づき、計画的に修繕・更新等を実施していくとともに、施設の再編等を</a:t>
          </a:r>
          <a:r>
            <a:rPr kumimoji="1" lang="ja-JP" altLang="en-US" sz="1100" b="0" i="0" baseline="0">
              <a:solidFill>
                <a:schemeClr val="dk1"/>
              </a:solidFill>
              <a:effectLst/>
              <a:latin typeface="+mn-lt"/>
              <a:ea typeface="+mn-ea"/>
              <a:cs typeface="+mn-cs"/>
            </a:rPr>
            <a:t>進める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なお、橋りょう・トンネル（</a:t>
          </a:r>
          <a:r>
            <a:rPr kumimoji="1" lang="en-US" altLang="ja-JP" sz="1100" b="0" i="0" baseline="0">
              <a:solidFill>
                <a:schemeClr val="dk1"/>
              </a:solidFill>
              <a:effectLst/>
              <a:latin typeface="+mn-lt"/>
              <a:ea typeface="+mn-ea"/>
              <a:cs typeface="+mn-cs"/>
            </a:rPr>
            <a:t>63.3</a:t>
          </a:r>
          <a:r>
            <a:rPr kumimoji="1" lang="ja-JP" altLang="ja-JP" sz="1100" b="0" i="0" baseline="0">
              <a:solidFill>
                <a:schemeClr val="dk1"/>
              </a:solidFill>
              <a:effectLst/>
              <a:latin typeface="+mn-lt"/>
              <a:ea typeface="+mn-ea"/>
              <a:cs typeface="+mn-cs"/>
            </a:rPr>
            <a:t>％）と児童館（</a:t>
          </a:r>
          <a:r>
            <a:rPr kumimoji="1" lang="en-US" altLang="ja-JP" sz="1100" b="0" i="0" baseline="0">
              <a:solidFill>
                <a:schemeClr val="dk1"/>
              </a:solidFill>
              <a:effectLst/>
              <a:latin typeface="+mn-lt"/>
              <a:ea typeface="+mn-ea"/>
              <a:cs typeface="+mn-cs"/>
            </a:rPr>
            <a:t>59.9</a:t>
          </a:r>
          <a:r>
            <a:rPr kumimoji="1" lang="ja-JP" altLang="ja-JP" sz="1100" b="0" i="0" baseline="0">
              <a:solidFill>
                <a:schemeClr val="dk1"/>
              </a:solidFill>
              <a:effectLst/>
              <a:latin typeface="+mn-lt"/>
              <a:ea typeface="+mn-ea"/>
              <a:cs typeface="+mn-cs"/>
            </a:rPr>
            <a:t>％）についても、類似団体内平均値より有形固定資産減価償却率が高く、一人当たりの有形固定資産額及び面積も類似団体平均を上回っているため、維持管理経費の増加に留意しながら、適切な措置を講じていく必要がある。橋りょうについては保有資産が多いため、橋梁長寿命化計画に基づく点検等を実施し、計画的な改修を実施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一方、類似団体内平均値より低い施設は、公営住宅（</a:t>
          </a:r>
          <a:r>
            <a:rPr kumimoji="1" lang="en-US" altLang="ja-JP" sz="1100" b="0" i="0" baseline="0">
              <a:solidFill>
                <a:schemeClr val="dk1"/>
              </a:solidFill>
              <a:effectLst/>
              <a:latin typeface="+mn-lt"/>
              <a:ea typeface="+mn-ea"/>
              <a:cs typeface="+mn-cs"/>
            </a:rPr>
            <a:t>58.1</a:t>
          </a:r>
          <a:r>
            <a:rPr kumimoji="1" lang="ja-JP" altLang="ja-JP" sz="1100" b="0" i="0" baseline="0">
              <a:solidFill>
                <a:schemeClr val="dk1"/>
              </a:solidFill>
              <a:effectLst/>
              <a:latin typeface="+mn-lt"/>
              <a:ea typeface="+mn-ea"/>
              <a:cs typeface="+mn-cs"/>
            </a:rPr>
            <a:t>％）と公民館（</a:t>
          </a:r>
          <a:r>
            <a:rPr kumimoji="1" lang="en-US" altLang="ja-JP" sz="1100" b="0" i="0" baseline="0">
              <a:solidFill>
                <a:schemeClr val="dk1"/>
              </a:solidFill>
              <a:effectLst/>
              <a:latin typeface="+mn-lt"/>
              <a:ea typeface="+mn-ea"/>
              <a:cs typeface="+mn-cs"/>
            </a:rPr>
            <a:t>63.9</a:t>
          </a:r>
          <a:r>
            <a:rPr kumimoji="1" lang="ja-JP" altLang="ja-JP" sz="1100" b="0" i="0" baseline="0">
              <a:solidFill>
                <a:schemeClr val="dk1"/>
              </a:solidFill>
              <a:effectLst/>
              <a:latin typeface="+mn-lt"/>
              <a:ea typeface="+mn-ea"/>
              <a:cs typeface="+mn-cs"/>
            </a:rPr>
            <a:t>％）で、保有量の約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割程度の償却となっている。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30,770
30,543
264.11
21,702,357
20,926,157
610,978
10,292,608
20,957,906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5" name="【図書館】&#10;有形固定資産減価償却率該当値テキスト"/>
        <xdr:cNvSpPr txBox="1"/>
      </xdr:nvSpPr>
      <xdr:spPr>
        <a:xfrm>
          <a:off x="4673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9" name="n_2mainValue【図書館】&#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90" name="n_3mainValue【図書館】&#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31" name="楕円 130"/>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32"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33" name="楕円 132"/>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68580</xdr:rowOff>
    </xdr:to>
    <xdr:cxnSp macro="">
      <xdr:nvCxnSpPr>
        <xdr:cNvPr id="134" name="直線コネクタ 133"/>
        <xdr:cNvCxnSpPr/>
      </xdr:nvCxnSpPr>
      <xdr:spPr>
        <a:xfrm flipV="1">
          <a:off x="9639300" y="7094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72390</xdr:rowOff>
    </xdr:to>
    <xdr:cxnSp macro="">
      <xdr:nvCxnSpPr>
        <xdr:cNvPr id="136" name="直線コネクタ 135"/>
        <xdr:cNvCxnSpPr/>
      </xdr:nvCxnSpPr>
      <xdr:spPr>
        <a:xfrm flipV="1">
          <a:off x="8750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7" name="楕円 136"/>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38" name="直線コネクタ 137"/>
        <xdr:cNvCxnSpPr/>
      </xdr:nvCxnSpPr>
      <xdr:spPr>
        <a:xfrm>
          <a:off x="7861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76200</xdr:rowOff>
    </xdr:to>
    <xdr:cxnSp macro="">
      <xdr:nvCxnSpPr>
        <xdr:cNvPr id="140" name="直線コネクタ 139"/>
        <xdr:cNvCxnSpPr/>
      </xdr:nvCxnSpPr>
      <xdr:spPr>
        <a:xfrm flipV="1">
          <a:off x="6972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45" name="n_1mainValue【図書館】&#10;一人当たり面積"/>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7" name="n_3mainValue【図書館】&#10;一人当たり面積"/>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189" name="楕円 188"/>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90" name="【体育館・プール】&#10;有形固定資産減価償却率該当値テキスト"/>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91" name="楕円 190"/>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30480</xdr:rowOff>
    </xdr:from>
    <xdr:to>
      <xdr:col>24</xdr:col>
      <xdr:colOff>63500</xdr:colOff>
      <xdr:row>61</xdr:row>
      <xdr:rowOff>60960</xdr:rowOff>
    </xdr:to>
    <xdr:cxnSp macro="">
      <xdr:nvCxnSpPr>
        <xdr:cNvPr id="192" name="直線コネクタ 191"/>
        <xdr:cNvCxnSpPr/>
      </xdr:nvCxnSpPr>
      <xdr:spPr>
        <a:xfrm>
          <a:off x="3797300" y="10488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93" name="楕円 192"/>
        <xdr:cNvSpPr/>
      </xdr:nvSpPr>
      <xdr:spPr>
        <a:xfrm>
          <a:off x="2857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167640</xdr:rowOff>
    </xdr:from>
    <xdr:to>
      <xdr:col>19</xdr:col>
      <xdr:colOff>177800</xdr:colOff>
      <xdr:row>61</xdr:row>
      <xdr:rowOff>30480</xdr:rowOff>
    </xdr:to>
    <xdr:cxnSp macro="">
      <xdr:nvCxnSpPr>
        <xdr:cNvPr id="194" name="直線コネクタ 193"/>
        <xdr:cNvCxnSpPr/>
      </xdr:nvCxnSpPr>
      <xdr:spPr>
        <a:xfrm>
          <a:off x="2908300" y="10454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95" name="楕円 194"/>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167640</xdr:rowOff>
    </xdr:to>
    <xdr:cxnSp macro="">
      <xdr:nvCxnSpPr>
        <xdr:cNvPr id="196" name="直線コネクタ 195"/>
        <xdr:cNvCxnSpPr/>
      </xdr:nvCxnSpPr>
      <xdr:spPr>
        <a:xfrm>
          <a:off x="2019300" y="104108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7" name="楕円 196"/>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123825</xdr:rowOff>
    </xdr:to>
    <xdr:cxnSp macro="">
      <xdr:nvCxnSpPr>
        <xdr:cNvPr id="198" name="直線コネクタ 197"/>
        <xdr:cNvCxnSpPr/>
      </xdr:nvCxnSpPr>
      <xdr:spPr>
        <a:xfrm>
          <a:off x="1130300" y="103670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203" name="n_1mainValue【体育館・プール】&#10;有形固定資産減価償却率"/>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204" name="n_2mainValue【体育館・プール】&#10;有形固定資産減価償却率"/>
        <xdr:cNvSpPr txBox="1"/>
      </xdr:nvSpPr>
      <xdr:spPr>
        <a:xfrm>
          <a:off x="2705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205" name="n_3mainValue【体育館・プール】&#10;有形固定資産減価償却率"/>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121937</xdr:rowOff>
    </xdr:from>
    <xdr:ext cx="405111" cy="259045"/>
    <xdr:sp macro="" textlink="">
      <xdr:nvSpPr>
        <xdr:cNvPr id="206" name="n_4mainValue【体育館・プール】&#10;有形固定資産減価償却率"/>
        <xdr:cNvSpPr txBox="1"/>
      </xdr:nvSpPr>
      <xdr:spPr>
        <a:xfrm>
          <a:off x="927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47117</xdr:rowOff>
    </xdr:from>
    <xdr:to>
      <xdr:col>55</xdr:col>
      <xdr:colOff>50800</xdr:colOff>
      <xdr:row>63</xdr:row>
      <xdr:rowOff>148717</xdr:rowOff>
    </xdr:to>
    <xdr:sp macro="" textlink="">
      <xdr:nvSpPr>
        <xdr:cNvPr id="246" name="楕円 245"/>
        <xdr:cNvSpPr/>
      </xdr:nvSpPr>
      <xdr:spPr>
        <a:xfrm>
          <a:off x="10426700" y="108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69994</xdr:rowOff>
    </xdr:from>
    <xdr:ext cx="469744" cy="259045"/>
    <xdr:sp macro="" textlink="">
      <xdr:nvSpPr>
        <xdr:cNvPr id="247" name="【体育館・プール】&#10;一人当たり面積該当値テキスト"/>
        <xdr:cNvSpPr txBox="1"/>
      </xdr:nvSpPr>
      <xdr:spPr>
        <a:xfrm>
          <a:off x="10515600" y="1069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49403</xdr:rowOff>
    </xdr:from>
    <xdr:to>
      <xdr:col>50</xdr:col>
      <xdr:colOff>165100</xdr:colOff>
      <xdr:row>63</xdr:row>
      <xdr:rowOff>151003</xdr:rowOff>
    </xdr:to>
    <xdr:sp macro="" textlink="">
      <xdr:nvSpPr>
        <xdr:cNvPr id="248" name="楕円 247"/>
        <xdr:cNvSpPr/>
      </xdr:nvSpPr>
      <xdr:spPr>
        <a:xfrm>
          <a:off x="9588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97917</xdr:rowOff>
    </xdr:from>
    <xdr:to>
      <xdr:col>55</xdr:col>
      <xdr:colOff>0</xdr:colOff>
      <xdr:row>63</xdr:row>
      <xdr:rowOff>100203</xdr:rowOff>
    </xdr:to>
    <xdr:cxnSp macro="">
      <xdr:nvCxnSpPr>
        <xdr:cNvPr id="249" name="直線コネクタ 248"/>
        <xdr:cNvCxnSpPr/>
      </xdr:nvCxnSpPr>
      <xdr:spPr>
        <a:xfrm flipV="1">
          <a:off x="9639300" y="1089926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51689</xdr:rowOff>
    </xdr:from>
    <xdr:to>
      <xdr:col>46</xdr:col>
      <xdr:colOff>38100</xdr:colOff>
      <xdr:row>63</xdr:row>
      <xdr:rowOff>153289</xdr:rowOff>
    </xdr:to>
    <xdr:sp macro="" textlink="">
      <xdr:nvSpPr>
        <xdr:cNvPr id="250" name="楕円 249"/>
        <xdr:cNvSpPr/>
      </xdr:nvSpPr>
      <xdr:spPr>
        <a:xfrm>
          <a:off x="86995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100203</xdr:rowOff>
    </xdr:from>
    <xdr:to>
      <xdr:col>50</xdr:col>
      <xdr:colOff>114300</xdr:colOff>
      <xdr:row>63</xdr:row>
      <xdr:rowOff>102489</xdr:rowOff>
    </xdr:to>
    <xdr:cxnSp macro="">
      <xdr:nvCxnSpPr>
        <xdr:cNvPr id="251" name="直線コネクタ 250"/>
        <xdr:cNvCxnSpPr/>
      </xdr:nvCxnSpPr>
      <xdr:spPr>
        <a:xfrm flipV="1">
          <a:off x="8750300" y="109015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54356</xdr:rowOff>
    </xdr:from>
    <xdr:to>
      <xdr:col>41</xdr:col>
      <xdr:colOff>101600</xdr:colOff>
      <xdr:row>63</xdr:row>
      <xdr:rowOff>155956</xdr:rowOff>
    </xdr:to>
    <xdr:sp macro="" textlink="">
      <xdr:nvSpPr>
        <xdr:cNvPr id="252" name="楕円 251"/>
        <xdr:cNvSpPr/>
      </xdr:nvSpPr>
      <xdr:spPr>
        <a:xfrm>
          <a:off x="7810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102489</xdr:rowOff>
    </xdr:from>
    <xdr:to>
      <xdr:col>45</xdr:col>
      <xdr:colOff>177800</xdr:colOff>
      <xdr:row>63</xdr:row>
      <xdr:rowOff>105156</xdr:rowOff>
    </xdr:to>
    <xdr:cxnSp macro="">
      <xdr:nvCxnSpPr>
        <xdr:cNvPr id="253" name="直線コネクタ 252"/>
        <xdr:cNvCxnSpPr/>
      </xdr:nvCxnSpPr>
      <xdr:spPr>
        <a:xfrm flipV="1">
          <a:off x="7861300" y="1090383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56642</xdr:rowOff>
    </xdr:from>
    <xdr:to>
      <xdr:col>36</xdr:col>
      <xdr:colOff>165100</xdr:colOff>
      <xdr:row>63</xdr:row>
      <xdr:rowOff>158242</xdr:rowOff>
    </xdr:to>
    <xdr:sp macro="" textlink="">
      <xdr:nvSpPr>
        <xdr:cNvPr id="254" name="楕円 253"/>
        <xdr:cNvSpPr/>
      </xdr:nvSpPr>
      <xdr:spPr>
        <a:xfrm>
          <a:off x="6921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105156</xdr:rowOff>
    </xdr:from>
    <xdr:to>
      <xdr:col>41</xdr:col>
      <xdr:colOff>50800</xdr:colOff>
      <xdr:row>63</xdr:row>
      <xdr:rowOff>107442</xdr:rowOff>
    </xdr:to>
    <xdr:cxnSp macro="">
      <xdr:nvCxnSpPr>
        <xdr:cNvPr id="255" name="直線コネクタ 254"/>
        <xdr:cNvCxnSpPr/>
      </xdr:nvCxnSpPr>
      <xdr:spPr>
        <a:xfrm flipV="1">
          <a:off x="6972300" y="1090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167530</xdr:rowOff>
    </xdr:from>
    <xdr:ext cx="469744" cy="259045"/>
    <xdr:sp macro="" textlink="">
      <xdr:nvSpPr>
        <xdr:cNvPr id="260" name="n_1mainValue【体育館・プール】&#10;一人当たり面積"/>
        <xdr:cNvSpPr txBox="1"/>
      </xdr:nvSpPr>
      <xdr:spPr>
        <a:xfrm>
          <a:off x="9391727" y="106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169816</xdr:rowOff>
    </xdr:from>
    <xdr:ext cx="469744" cy="259045"/>
    <xdr:sp macro="" textlink="">
      <xdr:nvSpPr>
        <xdr:cNvPr id="261" name="n_2mainValue【体育館・プール】&#10;一人当たり面積"/>
        <xdr:cNvSpPr txBox="1"/>
      </xdr:nvSpPr>
      <xdr:spPr>
        <a:xfrm>
          <a:off x="8515427" y="1062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1033</xdr:rowOff>
    </xdr:from>
    <xdr:ext cx="469744" cy="259045"/>
    <xdr:sp macro="" textlink="">
      <xdr:nvSpPr>
        <xdr:cNvPr id="262" name="n_3mainValue【体育館・プール】&#10;一人当たり面積"/>
        <xdr:cNvSpPr txBox="1"/>
      </xdr:nvSpPr>
      <xdr:spPr>
        <a:xfrm>
          <a:off x="7626427" y="106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3319</xdr:rowOff>
    </xdr:from>
    <xdr:ext cx="469744" cy="259045"/>
    <xdr:sp macro="" textlink="">
      <xdr:nvSpPr>
        <xdr:cNvPr id="263" name="n_4mainValue【体育館・プール】&#10;一人当たり面積"/>
        <xdr:cNvSpPr txBox="1"/>
      </xdr:nvSpPr>
      <xdr:spPr>
        <a:xfrm>
          <a:off x="6737427" y="106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91802</xdr:rowOff>
    </xdr:from>
    <xdr:to>
      <xdr:col>24</xdr:col>
      <xdr:colOff>114300</xdr:colOff>
      <xdr:row>81</xdr:row>
      <xdr:rowOff>21952</xdr:rowOff>
    </xdr:to>
    <xdr:sp macro="" textlink="">
      <xdr:nvSpPr>
        <xdr:cNvPr id="305" name="楕円 304"/>
        <xdr:cNvSpPr/>
      </xdr:nvSpPr>
      <xdr:spPr>
        <a:xfrm>
          <a:off x="45847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114679</xdr:rowOff>
    </xdr:from>
    <xdr:ext cx="405111" cy="259045"/>
    <xdr:sp macro="" textlink="">
      <xdr:nvSpPr>
        <xdr:cNvPr id="306" name="【福祉施設】&#10;有形固定資産減価償却率該当値テキスト"/>
        <xdr:cNvSpPr txBox="1"/>
      </xdr:nvSpPr>
      <xdr:spPr>
        <a:xfrm>
          <a:off x="4673600" y="136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60779</xdr:rowOff>
    </xdr:from>
    <xdr:to>
      <xdr:col>20</xdr:col>
      <xdr:colOff>38100</xdr:colOff>
      <xdr:row>80</xdr:row>
      <xdr:rowOff>162379</xdr:rowOff>
    </xdr:to>
    <xdr:sp macro="" textlink="">
      <xdr:nvSpPr>
        <xdr:cNvPr id="307" name="楕円 306"/>
        <xdr:cNvSpPr/>
      </xdr:nvSpPr>
      <xdr:spPr>
        <a:xfrm>
          <a:off x="3746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111579</xdr:rowOff>
    </xdr:from>
    <xdr:to>
      <xdr:col>24</xdr:col>
      <xdr:colOff>63500</xdr:colOff>
      <xdr:row>80</xdr:row>
      <xdr:rowOff>142602</xdr:rowOff>
    </xdr:to>
    <xdr:cxnSp macro="">
      <xdr:nvCxnSpPr>
        <xdr:cNvPr id="308" name="直線コネクタ 307"/>
        <xdr:cNvCxnSpPr/>
      </xdr:nvCxnSpPr>
      <xdr:spPr>
        <a:xfrm>
          <a:off x="3797300" y="138275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37919</xdr:rowOff>
    </xdr:from>
    <xdr:to>
      <xdr:col>15</xdr:col>
      <xdr:colOff>101600</xdr:colOff>
      <xdr:row>80</xdr:row>
      <xdr:rowOff>139519</xdr:rowOff>
    </xdr:to>
    <xdr:sp macro="" textlink="">
      <xdr:nvSpPr>
        <xdr:cNvPr id="309" name="楕円 308"/>
        <xdr:cNvSpPr/>
      </xdr:nvSpPr>
      <xdr:spPr>
        <a:xfrm>
          <a:off x="2857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88719</xdr:rowOff>
    </xdr:from>
    <xdr:to>
      <xdr:col>19</xdr:col>
      <xdr:colOff>177800</xdr:colOff>
      <xdr:row>80</xdr:row>
      <xdr:rowOff>111579</xdr:rowOff>
    </xdr:to>
    <xdr:cxnSp macro="">
      <xdr:nvCxnSpPr>
        <xdr:cNvPr id="310" name="直線コネクタ 309"/>
        <xdr:cNvCxnSpPr/>
      </xdr:nvCxnSpPr>
      <xdr:spPr>
        <a:xfrm>
          <a:off x="2908300" y="138047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8527</xdr:rowOff>
    </xdr:from>
    <xdr:to>
      <xdr:col>10</xdr:col>
      <xdr:colOff>165100</xdr:colOff>
      <xdr:row>80</xdr:row>
      <xdr:rowOff>110127</xdr:rowOff>
    </xdr:to>
    <xdr:sp macro="" textlink="">
      <xdr:nvSpPr>
        <xdr:cNvPr id="311" name="楕円 310"/>
        <xdr:cNvSpPr/>
      </xdr:nvSpPr>
      <xdr:spPr>
        <a:xfrm>
          <a:off x="1968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59327</xdr:rowOff>
    </xdr:from>
    <xdr:to>
      <xdr:col>15</xdr:col>
      <xdr:colOff>50800</xdr:colOff>
      <xdr:row>80</xdr:row>
      <xdr:rowOff>88719</xdr:rowOff>
    </xdr:to>
    <xdr:cxnSp macro="">
      <xdr:nvCxnSpPr>
        <xdr:cNvPr id="312" name="直線コネクタ 311"/>
        <xdr:cNvCxnSpPr/>
      </xdr:nvCxnSpPr>
      <xdr:spPr>
        <a:xfrm>
          <a:off x="2019300" y="137753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147320</xdr:rowOff>
    </xdr:from>
    <xdr:to>
      <xdr:col>6</xdr:col>
      <xdr:colOff>38100</xdr:colOff>
      <xdr:row>80</xdr:row>
      <xdr:rowOff>77470</xdr:rowOff>
    </xdr:to>
    <xdr:sp macro="" textlink="">
      <xdr:nvSpPr>
        <xdr:cNvPr id="313" name="楕円 312"/>
        <xdr:cNvSpPr/>
      </xdr:nvSpPr>
      <xdr:spPr>
        <a:xfrm>
          <a:off x="107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59327</xdr:rowOff>
    </xdr:to>
    <xdr:cxnSp macro="">
      <xdr:nvCxnSpPr>
        <xdr:cNvPr id="314" name="直線コネクタ 313"/>
        <xdr:cNvCxnSpPr/>
      </xdr:nvCxnSpPr>
      <xdr:spPr>
        <a:xfrm>
          <a:off x="1130300" y="137426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7456</xdr:rowOff>
    </xdr:from>
    <xdr:ext cx="405111" cy="259045"/>
    <xdr:sp macro="" textlink="">
      <xdr:nvSpPr>
        <xdr:cNvPr id="319" name="n_1mainValue【福祉施設】&#10;有形固定資産減価償却率"/>
        <xdr:cNvSpPr txBox="1"/>
      </xdr:nvSpPr>
      <xdr:spPr>
        <a:xfrm>
          <a:off x="35820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156046</xdr:rowOff>
    </xdr:from>
    <xdr:ext cx="405111" cy="259045"/>
    <xdr:sp macro="" textlink="">
      <xdr:nvSpPr>
        <xdr:cNvPr id="320" name="n_2mainValue【福祉施設】&#10;有形固定資産減価償却率"/>
        <xdr:cNvSpPr txBox="1"/>
      </xdr:nvSpPr>
      <xdr:spPr>
        <a:xfrm>
          <a:off x="27057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126654</xdr:rowOff>
    </xdr:from>
    <xdr:ext cx="405111" cy="259045"/>
    <xdr:sp macro="" textlink="">
      <xdr:nvSpPr>
        <xdr:cNvPr id="321" name="n_3mainValue【福祉施設】&#10;有形固定資産減価償却率"/>
        <xdr:cNvSpPr txBox="1"/>
      </xdr:nvSpPr>
      <xdr:spPr>
        <a:xfrm>
          <a:off x="1816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22" name="n_4main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130811</xdr:rowOff>
    </xdr:from>
    <xdr:to>
      <xdr:col>55</xdr:col>
      <xdr:colOff>50800</xdr:colOff>
      <xdr:row>86</xdr:row>
      <xdr:rowOff>60961</xdr:rowOff>
    </xdr:to>
    <xdr:sp macro="" textlink="">
      <xdr:nvSpPr>
        <xdr:cNvPr id="362" name="楕円 361"/>
        <xdr:cNvSpPr/>
      </xdr:nvSpPr>
      <xdr:spPr>
        <a:xfrm>
          <a:off x="104267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63" name="【福祉施設】&#10;一人当たり面積該当値テキスト"/>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64" name="楕円 363"/>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10161</xdr:rowOff>
    </xdr:from>
    <xdr:to>
      <xdr:col>55</xdr:col>
      <xdr:colOff>0</xdr:colOff>
      <xdr:row>86</xdr:row>
      <xdr:rowOff>11430</xdr:rowOff>
    </xdr:to>
    <xdr:cxnSp macro="">
      <xdr:nvCxnSpPr>
        <xdr:cNvPr id="365" name="直線コネクタ 364"/>
        <xdr:cNvCxnSpPr/>
      </xdr:nvCxnSpPr>
      <xdr:spPr>
        <a:xfrm flipV="1">
          <a:off x="9639300" y="147548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134620</xdr:rowOff>
    </xdr:from>
    <xdr:to>
      <xdr:col>46</xdr:col>
      <xdr:colOff>38100</xdr:colOff>
      <xdr:row>86</xdr:row>
      <xdr:rowOff>64770</xdr:rowOff>
    </xdr:to>
    <xdr:sp macro="" textlink="">
      <xdr:nvSpPr>
        <xdr:cNvPr id="366" name="楕円 365"/>
        <xdr:cNvSpPr/>
      </xdr:nvSpPr>
      <xdr:spPr>
        <a:xfrm>
          <a:off x="8699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13970</xdr:rowOff>
    </xdr:to>
    <xdr:cxnSp macro="">
      <xdr:nvCxnSpPr>
        <xdr:cNvPr id="367" name="直線コネクタ 366"/>
        <xdr:cNvCxnSpPr/>
      </xdr:nvCxnSpPr>
      <xdr:spPr>
        <a:xfrm flipV="1">
          <a:off x="8750300" y="14756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8" name="楕円 367"/>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13970</xdr:rowOff>
    </xdr:from>
    <xdr:to>
      <xdr:col>45</xdr:col>
      <xdr:colOff>177800</xdr:colOff>
      <xdr:row>86</xdr:row>
      <xdr:rowOff>15239</xdr:rowOff>
    </xdr:to>
    <xdr:cxnSp macro="">
      <xdr:nvCxnSpPr>
        <xdr:cNvPr id="369" name="直線コネクタ 368"/>
        <xdr:cNvCxnSpPr/>
      </xdr:nvCxnSpPr>
      <xdr:spPr>
        <a:xfrm flipV="1">
          <a:off x="7861300" y="147586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137161</xdr:rowOff>
    </xdr:from>
    <xdr:to>
      <xdr:col>36</xdr:col>
      <xdr:colOff>165100</xdr:colOff>
      <xdr:row>86</xdr:row>
      <xdr:rowOff>67311</xdr:rowOff>
    </xdr:to>
    <xdr:sp macro="" textlink="">
      <xdr:nvSpPr>
        <xdr:cNvPr id="370" name="楕円 369"/>
        <xdr:cNvSpPr/>
      </xdr:nvSpPr>
      <xdr:spPr>
        <a:xfrm>
          <a:off x="6921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16511</xdr:rowOff>
    </xdr:to>
    <xdr:cxnSp macro="">
      <xdr:nvCxnSpPr>
        <xdr:cNvPr id="371" name="直線コネクタ 370"/>
        <xdr:cNvCxnSpPr/>
      </xdr:nvCxnSpPr>
      <xdr:spPr>
        <a:xfrm flipV="1">
          <a:off x="6972300" y="1475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376" name="n_1mainValue【福祉施設】&#10;一人当たり面積"/>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55897</xdr:rowOff>
    </xdr:from>
    <xdr:ext cx="469744" cy="259045"/>
    <xdr:sp macro="" textlink="">
      <xdr:nvSpPr>
        <xdr:cNvPr id="377" name="n_2mainValue【福祉施設】&#10;一人当たり面積"/>
        <xdr:cNvSpPr txBox="1"/>
      </xdr:nvSpPr>
      <xdr:spPr>
        <a:xfrm>
          <a:off x="8515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8" name="n_3mainValue【福祉施設】&#10;一人当たり面積"/>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58438</xdr:rowOff>
    </xdr:from>
    <xdr:ext cx="469744" cy="259045"/>
    <xdr:sp macro="" textlink="">
      <xdr:nvSpPr>
        <xdr:cNvPr id="379" name="n_4mainValue【福祉施設】&#10;一人当たり面積"/>
        <xdr:cNvSpPr txBox="1"/>
      </xdr:nvSpPr>
      <xdr:spPr>
        <a:xfrm>
          <a:off x="6737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4173</xdr:rowOff>
    </xdr:from>
    <xdr:to>
      <xdr:col>24</xdr:col>
      <xdr:colOff>114300</xdr:colOff>
      <xdr:row>104</xdr:row>
      <xdr:rowOff>105773</xdr:rowOff>
    </xdr:to>
    <xdr:sp macro="" textlink="">
      <xdr:nvSpPr>
        <xdr:cNvPr id="421" name="楕円 420"/>
        <xdr:cNvSpPr/>
      </xdr:nvSpPr>
      <xdr:spPr>
        <a:xfrm>
          <a:off x="4584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27050</xdr:rowOff>
    </xdr:from>
    <xdr:ext cx="405111" cy="259045"/>
    <xdr:sp macro="" textlink="">
      <xdr:nvSpPr>
        <xdr:cNvPr id="422" name="【市民会館】&#10;有形固定資産減価償却率該当値テキスト"/>
        <xdr:cNvSpPr txBox="1"/>
      </xdr:nvSpPr>
      <xdr:spPr>
        <a:xfrm>
          <a:off x="4673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144599</xdr:rowOff>
    </xdr:from>
    <xdr:to>
      <xdr:col>20</xdr:col>
      <xdr:colOff>38100</xdr:colOff>
      <xdr:row>104</xdr:row>
      <xdr:rowOff>74749</xdr:rowOff>
    </xdr:to>
    <xdr:sp macro="" textlink="">
      <xdr:nvSpPr>
        <xdr:cNvPr id="423" name="楕円 422"/>
        <xdr:cNvSpPr/>
      </xdr:nvSpPr>
      <xdr:spPr>
        <a:xfrm>
          <a:off x="3746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23949</xdr:rowOff>
    </xdr:from>
    <xdr:to>
      <xdr:col>24</xdr:col>
      <xdr:colOff>63500</xdr:colOff>
      <xdr:row>104</xdr:row>
      <xdr:rowOff>54973</xdr:rowOff>
    </xdr:to>
    <xdr:cxnSp macro="">
      <xdr:nvCxnSpPr>
        <xdr:cNvPr id="424" name="直線コネクタ 423"/>
        <xdr:cNvCxnSpPr/>
      </xdr:nvCxnSpPr>
      <xdr:spPr>
        <a:xfrm>
          <a:off x="3797300" y="178547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25" name="楕円 424"/>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23949</xdr:rowOff>
    </xdr:to>
    <xdr:cxnSp macro="">
      <xdr:nvCxnSpPr>
        <xdr:cNvPr id="426" name="直線コネクタ 425"/>
        <xdr:cNvCxnSpPr/>
      </xdr:nvCxnSpPr>
      <xdr:spPr>
        <a:xfrm>
          <a:off x="2908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79284</xdr:rowOff>
    </xdr:from>
    <xdr:to>
      <xdr:col>10</xdr:col>
      <xdr:colOff>165100</xdr:colOff>
      <xdr:row>104</xdr:row>
      <xdr:rowOff>9434</xdr:rowOff>
    </xdr:to>
    <xdr:sp macro="" textlink="">
      <xdr:nvSpPr>
        <xdr:cNvPr id="427" name="楕円 426"/>
        <xdr:cNvSpPr/>
      </xdr:nvSpPr>
      <xdr:spPr>
        <a:xfrm>
          <a:off x="196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130084</xdr:rowOff>
    </xdr:from>
    <xdr:to>
      <xdr:col>15</xdr:col>
      <xdr:colOff>50800</xdr:colOff>
      <xdr:row>103</xdr:row>
      <xdr:rowOff>162742</xdr:rowOff>
    </xdr:to>
    <xdr:cxnSp macro="">
      <xdr:nvCxnSpPr>
        <xdr:cNvPr id="428" name="直線コネクタ 427"/>
        <xdr:cNvCxnSpPr/>
      </xdr:nvCxnSpPr>
      <xdr:spPr>
        <a:xfrm>
          <a:off x="2019300" y="1778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46627</xdr:rowOff>
    </xdr:from>
    <xdr:to>
      <xdr:col>6</xdr:col>
      <xdr:colOff>38100</xdr:colOff>
      <xdr:row>103</xdr:row>
      <xdr:rowOff>148227</xdr:rowOff>
    </xdr:to>
    <xdr:sp macro="" textlink="">
      <xdr:nvSpPr>
        <xdr:cNvPr id="429" name="楕円 428"/>
        <xdr:cNvSpPr/>
      </xdr:nvSpPr>
      <xdr:spPr>
        <a:xfrm>
          <a:off x="1079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97427</xdr:rowOff>
    </xdr:from>
    <xdr:to>
      <xdr:col>10</xdr:col>
      <xdr:colOff>114300</xdr:colOff>
      <xdr:row>103</xdr:row>
      <xdr:rowOff>130084</xdr:rowOff>
    </xdr:to>
    <xdr:cxnSp macro="">
      <xdr:nvCxnSpPr>
        <xdr:cNvPr id="430" name="直線コネクタ 429"/>
        <xdr:cNvCxnSpPr/>
      </xdr:nvCxnSpPr>
      <xdr:spPr>
        <a:xfrm>
          <a:off x="1130300" y="177567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91276</xdr:rowOff>
    </xdr:from>
    <xdr:ext cx="405111" cy="259045"/>
    <xdr:sp macro="" textlink="">
      <xdr:nvSpPr>
        <xdr:cNvPr id="435" name="n_1mainValue【市民会館】&#10;有形固定資産減価償却率"/>
        <xdr:cNvSpPr txBox="1"/>
      </xdr:nvSpPr>
      <xdr:spPr>
        <a:xfrm>
          <a:off x="3582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36" name="n_2mainValue【市民会館】&#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25961</xdr:rowOff>
    </xdr:from>
    <xdr:ext cx="405111" cy="259045"/>
    <xdr:sp macro="" textlink="">
      <xdr:nvSpPr>
        <xdr:cNvPr id="437" name="n_3mainValue【市民会館】&#10;有形固定資産減価償却率"/>
        <xdr:cNvSpPr txBox="1"/>
      </xdr:nvSpPr>
      <xdr:spPr>
        <a:xfrm>
          <a:off x="1816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164754</xdr:rowOff>
    </xdr:from>
    <xdr:ext cx="405111" cy="259045"/>
    <xdr:sp macro="" textlink="">
      <xdr:nvSpPr>
        <xdr:cNvPr id="438" name="n_4mainValue【市民会館】&#10;有形固定資産減価償却率"/>
        <xdr:cNvSpPr txBox="1"/>
      </xdr:nvSpPr>
      <xdr:spPr>
        <a:xfrm>
          <a:off x="927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92075</xdr:rowOff>
    </xdr:from>
    <xdr:to>
      <xdr:col>55</xdr:col>
      <xdr:colOff>50800</xdr:colOff>
      <xdr:row>107</xdr:row>
      <xdr:rowOff>22225</xdr:rowOff>
    </xdr:to>
    <xdr:sp macro="" textlink="">
      <xdr:nvSpPr>
        <xdr:cNvPr id="478" name="楕円 477"/>
        <xdr:cNvSpPr/>
      </xdr:nvSpPr>
      <xdr:spPr>
        <a:xfrm>
          <a:off x="10426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70502</xdr:rowOff>
    </xdr:from>
    <xdr:ext cx="469744" cy="259045"/>
    <xdr:sp macro="" textlink="">
      <xdr:nvSpPr>
        <xdr:cNvPr id="479" name="【市民会館】&#10;一人当たり面積該当値テキスト"/>
        <xdr:cNvSpPr txBox="1"/>
      </xdr:nvSpPr>
      <xdr:spPr>
        <a:xfrm>
          <a:off x="105156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97789</xdr:rowOff>
    </xdr:from>
    <xdr:to>
      <xdr:col>50</xdr:col>
      <xdr:colOff>165100</xdr:colOff>
      <xdr:row>107</xdr:row>
      <xdr:rowOff>27939</xdr:rowOff>
    </xdr:to>
    <xdr:sp macro="" textlink="">
      <xdr:nvSpPr>
        <xdr:cNvPr id="480" name="楕円 479"/>
        <xdr:cNvSpPr/>
      </xdr:nvSpPr>
      <xdr:spPr>
        <a:xfrm>
          <a:off x="9588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142875</xdr:rowOff>
    </xdr:from>
    <xdr:to>
      <xdr:col>55</xdr:col>
      <xdr:colOff>0</xdr:colOff>
      <xdr:row>106</xdr:row>
      <xdr:rowOff>148589</xdr:rowOff>
    </xdr:to>
    <xdr:cxnSp macro="">
      <xdr:nvCxnSpPr>
        <xdr:cNvPr id="481" name="直線コネクタ 480"/>
        <xdr:cNvCxnSpPr/>
      </xdr:nvCxnSpPr>
      <xdr:spPr>
        <a:xfrm flipV="1">
          <a:off x="9639300" y="183165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82" name="楕円 481"/>
        <xdr:cNvSpPr/>
      </xdr:nvSpPr>
      <xdr:spPr>
        <a:xfrm>
          <a:off x="8699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148589</xdr:rowOff>
    </xdr:from>
    <xdr:to>
      <xdr:col>50</xdr:col>
      <xdr:colOff>114300</xdr:colOff>
      <xdr:row>106</xdr:row>
      <xdr:rowOff>154305</xdr:rowOff>
    </xdr:to>
    <xdr:cxnSp macro="">
      <xdr:nvCxnSpPr>
        <xdr:cNvPr id="483" name="直線コネクタ 482"/>
        <xdr:cNvCxnSpPr/>
      </xdr:nvCxnSpPr>
      <xdr:spPr>
        <a:xfrm flipV="1">
          <a:off x="8750300" y="1832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109220</xdr:rowOff>
    </xdr:from>
    <xdr:to>
      <xdr:col>41</xdr:col>
      <xdr:colOff>101600</xdr:colOff>
      <xdr:row>107</xdr:row>
      <xdr:rowOff>39370</xdr:rowOff>
    </xdr:to>
    <xdr:sp macro="" textlink="">
      <xdr:nvSpPr>
        <xdr:cNvPr id="484" name="楕円 483"/>
        <xdr:cNvSpPr/>
      </xdr:nvSpPr>
      <xdr:spPr>
        <a:xfrm>
          <a:off x="781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154305</xdr:rowOff>
    </xdr:from>
    <xdr:to>
      <xdr:col>45</xdr:col>
      <xdr:colOff>177800</xdr:colOff>
      <xdr:row>106</xdr:row>
      <xdr:rowOff>160020</xdr:rowOff>
    </xdr:to>
    <xdr:cxnSp macro="">
      <xdr:nvCxnSpPr>
        <xdr:cNvPr id="485" name="直線コネクタ 484"/>
        <xdr:cNvCxnSpPr/>
      </xdr:nvCxnSpPr>
      <xdr:spPr>
        <a:xfrm flipV="1">
          <a:off x="7861300" y="18328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114936</xdr:rowOff>
    </xdr:from>
    <xdr:to>
      <xdr:col>36</xdr:col>
      <xdr:colOff>165100</xdr:colOff>
      <xdr:row>107</xdr:row>
      <xdr:rowOff>45086</xdr:rowOff>
    </xdr:to>
    <xdr:sp macro="" textlink="">
      <xdr:nvSpPr>
        <xdr:cNvPr id="486" name="楕円 485"/>
        <xdr:cNvSpPr/>
      </xdr:nvSpPr>
      <xdr:spPr>
        <a:xfrm>
          <a:off x="6921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106</xdr:row>
      <xdr:rowOff>165736</xdr:rowOff>
    </xdr:to>
    <xdr:cxnSp macro="">
      <xdr:nvCxnSpPr>
        <xdr:cNvPr id="487" name="直線コネクタ 486"/>
        <xdr:cNvCxnSpPr/>
      </xdr:nvCxnSpPr>
      <xdr:spPr>
        <a:xfrm flipV="1">
          <a:off x="6972300" y="18333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44466</xdr:rowOff>
    </xdr:from>
    <xdr:ext cx="469744" cy="259045"/>
    <xdr:sp macro="" textlink="">
      <xdr:nvSpPr>
        <xdr:cNvPr id="492" name="n_1mainValue【市民会館】&#10;一人当たり面積"/>
        <xdr:cNvSpPr txBox="1"/>
      </xdr:nvSpPr>
      <xdr:spPr>
        <a:xfrm>
          <a:off x="93917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93" name="n_2main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30497</xdr:rowOff>
    </xdr:from>
    <xdr:ext cx="469744" cy="259045"/>
    <xdr:sp macro="" textlink="">
      <xdr:nvSpPr>
        <xdr:cNvPr id="494" name="n_3mainValue【市民会館】&#10;一人当たり面積"/>
        <xdr:cNvSpPr txBox="1"/>
      </xdr:nvSpPr>
      <xdr:spPr>
        <a:xfrm>
          <a:off x="7626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36213</xdr:rowOff>
    </xdr:from>
    <xdr:ext cx="469744" cy="259045"/>
    <xdr:sp macro="" textlink="">
      <xdr:nvSpPr>
        <xdr:cNvPr id="495" name="n_4mainValue【市民会館】&#10;一人当たり面積"/>
        <xdr:cNvSpPr txBox="1"/>
      </xdr:nvSpPr>
      <xdr:spPr>
        <a:xfrm>
          <a:off x="6737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537" name="楕円 536"/>
        <xdr:cNvSpPr/>
      </xdr:nvSpPr>
      <xdr:spPr>
        <a:xfrm>
          <a:off x="16268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149514</xdr:rowOff>
    </xdr:from>
    <xdr:ext cx="405111" cy="259045"/>
    <xdr:sp macro="" textlink="">
      <xdr:nvSpPr>
        <xdr:cNvPr id="538" name="【一般廃棄物処理施設】&#10;有形固定資産減価償却率該当値テキスト"/>
        <xdr:cNvSpPr txBox="1"/>
      </xdr:nvSpPr>
      <xdr:spPr>
        <a:xfrm>
          <a:off x="16357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539" name="楕円 538"/>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xdr:rowOff>
    </xdr:from>
    <xdr:to>
      <xdr:col>85</xdr:col>
      <xdr:colOff>127000</xdr:colOff>
      <xdr:row>37</xdr:row>
      <xdr:rowOff>63137</xdr:rowOff>
    </xdr:to>
    <xdr:cxnSp macro="">
      <xdr:nvCxnSpPr>
        <xdr:cNvPr id="540" name="直線コネクタ 539"/>
        <xdr:cNvCxnSpPr/>
      </xdr:nvCxnSpPr>
      <xdr:spPr>
        <a:xfrm flipV="1">
          <a:off x="15481300" y="63496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541" name="楕円 540"/>
        <xdr:cNvSpPr/>
      </xdr:nvSpPr>
      <xdr:spPr>
        <a:xfrm>
          <a:off x="1454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63137</xdr:rowOff>
    </xdr:from>
    <xdr:to>
      <xdr:col>81</xdr:col>
      <xdr:colOff>50800</xdr:colOff>
      <xdr:row>37</xdr:row>
      <xdr:rowOff>68036</xdr:rowOff>
    </xdr:to>
    <xdr:cxnSp macro="">
      <xdr:nvCxnSpPr>
        <xdr:cNvPr id="542" name="直線コネクタ 541"/>
        <xdr:cNvCxnSpPr/>
      </xdr:nvCxnSpPr>
      <xdr:spPr>
        <a:xfrm flipV="1">
          <a:off x="14592300" y="64067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543" name="楕円 542"/>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68036</xdr:rowOff>
    </xdr:to>
    <xdr:cxnSp macro="">
      <xdr:nvCxnSpPr>
        <xdr:cNvPr id="544" name="直線コネクタ 543"/>
        <xdr:cNvCxnSpPr/>
      </xdr:nvCxnSpPr>
      <xdr:spPr>
        <a:xfrm>
          <a:off x="13703300" y="63822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33565</xdr:rowOff>
    </xdr:from>
    <xdr:to>
      <xdr:col>67</xdr:col>
      <xdr:colOff>101600</xdr:colOff>
      <xdr:row>38</xdr:row>
      <xdr:rowOff>135165</xdr:rowOff>
    </xdr:to>
    <xdr:sp macro="" textlink="">
      <xdr:nvSpPr>
        <xdr:cNvPr id="545" name="楕円 544"/>
        <xdr:cNvSpPr/>
      </xdr:nvSpPr>
      <xdr:spPr>
        <a:xfrm>
          <a:off x="12763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38644</xdr:rowOff>
    </xdr:from>
    <xdr:to>
      <xdr:col>71</xdr:col>
      <xdr:colOff>177800</xdr:colOff>
      <xdr:row>38</xdr:row>
      <xdr:rowOff>84365</xdr:rowOff>
    </xdr:to>
    <xdr:cxnSp macro="">
      <xdr:nvCxnSpPr>
        <xdr:cNvPr id="546" name="直線コネクタ 545"/>
        <xdr:cNvCxnSpPr/>
      </xdr:nvCxnSpPr>
      <xdr:spPr>
        <a:xfrm flipV="1">
          <a:off x="12814300" y="6382294"/>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130464</xdr:rowOff>
    </xdr:from>
    <xdr:ext cx="405111" cy="259045"/>
    <xdr:sp macro="" textlink="">
      <xdr:nvSpPr>
        <xdr:cNvPr id="551" name="n_1mainValue【一般廃棄物処理施設】&#10;有形固定資産減価償却率"/>
        <xdr:cNvSpPr txBox="1"/>
      </xdr:nvSpPr>
      <xdr:spPr>
        <a:xfrm>
          <a:off x="15266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52" name="n_2mainValue【一般廃棄物処理施設】&#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553" name="n_3mainValue【一般廃棄物処理施設】&#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126292</xdr:rowOff>
    </xdr:from>
    <xdr:ext cx="405111" cy="259045"/>
    <xdr:sp macro="" textlink="">
      <xdr:nvSpPr>
        <xdr:cNvPr id="554" name="n_4mainValue【一般廃棄物処理施設】&#10;有形固定資産減価償却率"/>
        <xdr:cNvSpPr txBox="1"/>
      </xdr:nvSpPr>
      <xdr:spPr>
        <a:xfrm>
          <a:off x="12611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51778</xdr:rowOff>
    </xdr:from>
    <xdr:to>
      <xdr:col>116</xdr:col>
      <xdr:colOff>114300</xdr:colOff>
      <xdr:row>39</xdr:row>
      <xdr:rowOff>153378</xdr:rowOff>
    </xdr:to>
    <xdr:sp macro="" textlink="">
      <xdr:nvSpPr>
        <xdr:cNvPr id="592" name="楕円 591"/>
        <xdr:cNvSpPr/>
      </xdr:nvSpPr>
      <xdr:spPr>
        <a:xfrm>
          <a:off x="22110700" y="67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74655</xdr:rowOff>
    </xdr:from>
    <xdr:ext cx="599010" cy="259045"/>
    <xdr:sp macro="" textlink="">
      <xdr:nvSpPr>
        <xdr:cNvPr id="593" name="【一般廃棄物処理施設】&#10;一人当たり有形固定資産（償却資産）額該当値テキスト"/>
        <xdr:cNvSpPr txBox="1"/>
      </xdr:nvSpPr>
      <xdr:spPr>
        <a:xfrm>
          <a:off x="22199600" y="658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96214</xdr:rowOff>
    </xdr:from>
    <xdr:to>
      <xdr:col>112</xdr:col>
      <xdr:colOff>38100</xdr:colOff>
      <xdr:row>40</xdr:row>
      <xdr:rowOff>26364</xdr:rowOff>
    </xdr:to>
    <xdr:sp macro="" textlink="">
      <xdr:nvSpPr>
        <xdr:cNvPr id="594" name="楕円 593"/>
        <xdr:cNvSpPr/>
      </xdr:nvSpPr>
      <xdr:spPr>
        <a:xfrm>
          <a:off x="21272500" y="67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102578</xdr:rowOff>
    </xdr:from>
    <xdr:to>
      <xdr:col>116</xdr:col>
      <xdr:colOff>63500</xdr:colOff>
      <xdr:row>39</xdr:row>
      <xdr:rowOff>147014</xdr:rowOff>
    </xdr:to>
    <xdr:cxnSp macro="">
      <xdr:nvCxnSpPr>
        <xdr:cNvPr id="595" name="直線コネクタ 594"/>
        <xdr:cNvCxnSpPr/>
      </xdr:nvCxnSpPr>
      <xdr:spPr>
        <a:xfrm flipV="1">
          <a:off x="21323300" y="6789128"/>
          <a:ext cx="838200" cy="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126759</xdr:rowOff>
    </xdr:from>
    <xdr:to>
      <xdr:col>107</xdr:col>
      <xdr:colOff>101600</xdr:colOff>
      <xdr:row>40</xdr:row>
      <xdr:rowOff>56909</xdr:rowOff>
    </xdr:to>
    <xdr:sp macro="" textlink="">
      <xdr:nvSpPr>
        <xdr:cNvPr id="596" name="楕円 595"/>
        <xdr:cNvSpPr/>
      </xdr:nvSpPr>
      <xdr:spPr>
        <a:xfrm>
          <a:off x="20383500" y="68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147014</xdr:rowOff>
    </xdr:from>
    <xdr:to>
      <xdr:col>111</xdr:col>
      <xdr:colOff>177800</xdr:colOff>
      <xdr:row>40</xdr:row>
      <xdr:rowOff>6109</xdr:rowOff>
    </xdr:to>
    <xdr:cxnSp macro="">
      <xdr:nvCxnSpPr>
        <xdr:cNvPr id="597" name="直線コネクタ 596"/>
        <xdr:cNvCxnSpPr/>
      </xdr:nvCxnSpPr>
      <xdr:spPr>
        <a:xfrm flipV="1">
          <a:off x="20434300" y="6833564"/>
          <a:ext cx="8890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139158</xdr:rowOff>
    </xdr:from>
    <xdr:to>
      <xdr:col>102</xdr:col>
      <xdr:colOff>165100</xdr:colOff>
      <xdr:row>40</xdr:row>
      <xdr:rowOff>69308</xdr:rowOff>
    </xdr:to>
    <xdr:sp macro="" textlink="">
      <xdr:nvSpPr>
        <xdr:cNvPr id="598" name="楕円 597"/>
        <xdr:cNvSpPr/>
      </xdr:nvSpPr>
      <xdr:spPr>
        <a:xfrm>
          <a:off x="19494500" y="68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6109</xdr:rowOff>
    </xdr:from>
    <xdr:to>
      <xdr:col>107</xdr:col>
      <xdr:colOff>50800</xdr:colOff>
      <xdr:row>40</xdr:row>
      <xdr:rowOff>18508</xdr:rowOff>
    </xdr:to>
    <xdr:cxnSp macro="">
      <xdr:nvCxnSpPr>
        <xdr:cNvPr id="599" name="直線コネクタ 598"/>
        <xdr:cNvCxnSpPr/>
      </xdr:nvCxnSpPr>
      <xdr:spPr>
        <a:xfrm flipV="1">
          <a:off x="19545300" y="6864109"/>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153419</xdr:rowOff>
    </xdr:from>
    <xdr:to>
      <xdr:col>98</xdr:col>
      <xdr:colOff>38100</xdr:colOff>
      <xdr:row>40</xdr:row>
      <xdr:rowOff>83569</xdr:rowOff>
    </xdr:to>
    <xdr:sp macro="" textlink="">
      <xdr:nvSpPr>
        <xdr:cNvPr id="600" name="楕円 599"/>
        <xdr:cNvSpPr/>
      </xdr:nvSpPr>
      <xdr:spPr>
        <a:xfrm>
          <a:off x="18605500" y="68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18508</xdr:rowOff>
    </xdr:from>
    <xdr:to>
      <xdr:col>102</xdr:col>
      <xdr:colOff>114300</xdr:colOff>
      <xdr:row>40</xdr:row>
      <xdr:rowOff>32769</xdr:rowOff>
    </xdr:to>
    <xdr:cxnSp macro="">
      <xdr:nvCxnSpPr>
        <xdr:cNvPr id="601" name="直線コネクタ 600"/>
        <xdr:cNvCxnSpPr/>
      </xdr:nvCxnSpPr>
      <xdr:spPr>
        <a:xfrm flipV="1">
          <a:off x="18656300" y="6876508"/>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42891</xdr:rowOff>
    </xdr:from>
    <xdr:ext cx="599010" cy="259045"/>
    <xdr:sp macro="" textlink="">
      <xdr:nvSpPr>
        <xdr:cNvPr id="606" name="n_1mainValue【一般廃棄物処理施設】&#10;一人当たり有形固定資産（償却資産）額"/>
        <xdr:cNvSpPr txBox="1"/>
      </xdr:nvSpPr>
      <xdr:spPr>
        <a:xfrm>
          <a:off x="21011095" y="655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73436</xdr:rowOff>
    </xdr:from>
    <xdr:ext cx="599010" cy="259045"/>
    <xdr:sp macro="" textlink="">
      <xdr:nvSpPr>
        <xdr:cNvPr id="607" name="n_2mainValue【一般廃棄物処理施設】&#10;一人当たり有形固定資産（償却資産）額"/>
        <xdr:cNvSpPr txBox="1"/>
      </xdr:nvSpPr>
      <xdr:spPr>
        <a:xfrm>
          <a:off x="20134795" y="658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60435</xdr:rowOff>
    </xdr:from>
    <xdr:ext cx="599010" cy="259045"/>
    <xdr:sp macro="" textlink="">
      <xdr:nvSpPr>
        <xdr:cNvPr id="608" name="n_3mainValue【一般廃棄物処理施設】&#10;一人当たり有形固定資産（償却資産）額"/>
        <xdr:cNvSpPr txBox="1"/>
      </xdr:nvSpPr>
      <xdr:spPr>
        <a:xfrm>
          <a:off x="19245795" y="691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100096</xdr:rowOff>
    </xdr:from>
    <xdr:ext cx="599010" cy="259045"/>
    <xdr:sp macro="" textlink="">
      <xdr:nvSpPr>
        <xdr:cNvPr id="609" name="n_4mainValue【一般廃棄物処理施設】&#10;一人当たり有形固定資産（償却資産）額"/>
        <xdr:cNvSpPr txBox="1"/>
      </xdr:nvSpPr>
      <xdr:spPr>
        <a:xfrm>
          <a:off x="18356795" y="66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51" name="楕円 650"/>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652" name="【保健センター・保健所】&#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114119</xdr:rowOff>
    </xdr:from>
    <xdr:to>
      <xdr:col>81</xdr:col>
      <xdr:colOff>101600</xdr:colOff>
      <xdr:row>60</xdr:row>
      <xdr:rowOff>44269</xdr:rowOff>
    </xdr:to>
    <xdr:sp macro="" textlink="">
      <xdr:nvSpPr>
        <xdr:cNvPr id="653" name="楕円 652"/>
        <xdr:cNvSpPr/>
      </xdr:nvSpPr>
      <xdr:spPr>
        <a:xfrm>
          <a:off x="15430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60</xdr:row>
      <xdr:rowOff>22860</xdr:rowOff>
    </xdr:to>
    <xdr:cxnSp macro="">
      <xdr:nvCxnSpPr>
        <xdr:cNvPr id="654" name="直線コネクタ 653"/>
        <xdr:cNvCxnSpPr/>
      </xdr:nvCxnSpPr>
      <xdr:spPr>
        <a:xfrm>
          <a:off x="15481300" y="102804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655" name="楕円 654"/>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59</xdr:row>
      <xdr:rowOff>164919</xdr:rowOff>
    </xdr:to>
    <xdr:cxnSp macro="">
      <xdr:nvCxnSpPr>
        <xdr:cNvPr id="656" name="直線コネクタ 655"/>
        <xdr:cNvCxnSpPr/>
      </xdr:nvCxnSpPr>
      <xdr:spPr>
        <a:xfrm>
          <a:off x="14592300" y="102674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71665</xdr:rowOff>
    </xdr:from>
    <xdr:to>
      <xdr:col>72</xdr:col>
      <xdr:colOff>38100</xdr:colOff>
      <xdr:row>60</xdr:row>
      <xdr:rowOff>1815</xdr:rowOff>
    </xdr:to>
    <xdr:sp macro="" textlink="">
      <xdr:nvSpPr>
        <xdr:cNvPr id="657" name="楕円 656"/>
        <xdr:cNvSpPr/>
      </xdr:nvSpPr>
      <xdr:spPr>
        <a:xfrm>
          <a:off x="13652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122465</xdr:rowOff>
    </xdr:from>
    <xdr:to>
      <xdr:col>76</xdr:col>
      <xdr:colOff>114300</xdr:colOff>
      <xdr:row>59</xdr:row>
      <xdr:rowOff>151856</xdr:rowOff>
    </xdr:to>
    <xdr:cxnSp macro="">
      <xdr:nvCxnSpPr>
        <xdr:cNvPr id="658" name="直線コネクタ 657"/>
        <xdr:cNvCxnSpPr/>
      </xdr:nvCxnSpPr>
      <xdr:spPr>
        <a:xfrm>
          <a:off x="13703300" y="102380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43906</xdr:rowOff>
    </xdr:from>
    <xdr:to>
      <xdr:col>67</xdr:col>
      <xdr:colOff>101600</xdr:colOff>
      <xdr:row>59</xdr:row>
      <xdr:rowOff>145506</xdr:rowOff>
    </xdr:to>
    <xdr:sp macro="" textlink="">
      <xdr:nvSpPr>
        <xdr:cNvPr id="659" name="楕円 658"/>
        <xdr:cNvSpPr/>
      </xdr:nvSpPr>
      <xdr:spPr>
        <a:xfrm>
          <a:off x="12763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94706</xdr:rowOff>
    </xdr:from>
    <xdr:to>
      <xdr:col>71</xdr:col>
      <xdr:colOff>177800</xdr:colOff>
      <xdr:row>59</xdr:row>
      <xdr:rowOff>122465</xdr:rowOff>
    </xdr:to>
    <xdr:cxnSp macro="">
      <xdr:nvCxnSpPr>
        <xdr:cNvPr id="660" name="直線コネクタ 659"/>
        <xdr:cNvCxnSpPr/>
      </xdr:nvCxnSpPr>
      <xdr:spPr>
        <a:xfrm>
          <a:off x="12814300" y="102102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35396</xdr:rowOff>
    </xdr:from>
    <xdr:ext cx="405111" cy="259045"/>
    <xdr:sp macro="" textlink="">
      <xdr:nvSpPr>
        <xdr:cNvPr id="665" name="n_1main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666" name="n_2mainValue【保健センター・保健所】&#10;有形固定資産減価償却率"/>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164392</xdr:rowOff>
    </xdr:from>
    <xdr:ext cx="405111" cy="259045"/>
    <xdr:sp macro="" textlink="">
      <xdr:nvSpPr>
        <xdr:cNvPr id="667" name="n_3mainValue【保健センター・保健所】&#10;有形固定資産減価償却率"/>
        <xdr:cNvSpPr txBox="1"/>
      </xdr:nvSpPr>
      <xdr:spPr>
        <a:xfrm>
          <a:off x="13500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68" name="n_4main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708" name="楕円 707"/>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709" name="【保健センター・保健所】&#10;一人当たり面積該当値テキスト"/>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710" name="楕円 709"/>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41910</xdr:rowOff>
    </xdr:to>
    <xdr:cxnSp macro="">
      <xdr:nvCxnSpPr>
        <xdr:cNvPr id="711" name="直線コネクタ 710"/>
        <xdr:cNvCxnSpPr/>
      </xdr:nvCxnSpPr>
      <xdr:spPr>
        <a:xfrm flipV="1">
          <a:off x="21323300" y="1049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xdr:rowOff>
    </xdr:from>
    <xdr:to>
      <xdr:col>107</xdr:col>
      <xdr:colOff>101600</xdr:colOff>
      <xdr:row>61</xdr:row>
      <xdr:rowOff>104140</xdr:rowOff>
    </xdr:to>
    <xdr:sp macro="" textlink="">
      <xdr:nvSpPr>
        <xdr:cNvPr id="712" name="楕円 711"/>
        <xdr:cNvSpPr/>
      </xdr:nvSpPr>
      <xdr:spPr>
        <a:xfrm>
          <a:off x="2038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41910</xdr:rowOff>
    </xdr:from>
    <xdr:to>
      <xdr:col>111</xdr:col>
      <xdr:colOff>177800</xdr:colOff>
      <xdr:row>61</xdr:row>
      <xdr:rowOff>53340</xdr:rowOff>
    </xdr:to>
    <xdr:cxnSp macro="">
      <xdr:nvCxnSpPr>
        <xdr:cNvPr id="713" name="直線コネクタ 712"/>
        <xdr:cNvCxnSpPr/>
      </xdr:nvCxnSpPr>
      <xdr:spPr>
        <a:xfrm flipV="1">
          <a:off x="20434300" y="1050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714" name="楕円 713"/>
        <xdr:cNvSpPr/>
      </xdr:nvSpPr>
      <xdr:spPr>
        <a:xfrm>
          <a:off x="19494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53340</xdr:rowOff>
    </xdr:from>
    <xdr:to>
      <xdr:col>107</xdr:col>
      <xdr:colOff>50800</xdr:colOff>
      <xdr:row>61</xdr:row>
      <xdr:rowOff>60960</xdr:rowOff>
    </xdr:to>
    <xdr:cxnSp macro="">
      <xdr:nvCxnSpPr>
        <xdr:cNvPr id="715" name="直線コネクタ 714"/>
        <xdr:cNvCxnSpPr/>
      </xdr:nvCxnSpPr>
      <xdr:spPr>
        <a:xfrm flipV="1">
          <a:off x="19545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21590</xdr:rowOff>
    </xdr:from>
    <xdr:to>
      <xdr:col>98</xdr:col>
      <xdr:colOff>38100</xdr:colOff>
      <xdr:row>61</xdr:row>
      <xdr:rowOff>123190</xdr:rowOff>
    </xdr:to>
    <xdr:sp macro="" textlink="">
      <xdr:nvSpPr>
        <xdr:cNvPr id="716" name="楕円 715"/>
        <xdr:cNvSpPr/>
      </xdr:nvSpPr>
      <xdr:spPr>
        <a:xfrm>
          <a:off x="18605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60960</xdr:rowOff>
    </xdr:from>
    <xdr:to>
      <xdr:col>102</xdr:col>
      <xdr:colOff>114300</xdr:colOff>
      <xdr:row>61</xdr:row>
      <xdr:rowOff>72390</xdr:rowOff>
    </xdr:to>
    <xdr:cxnSp macro="">
      <xdr:nvCxnSpPr>
        <xdr:cNvPr id="717" name="直線コネクタ 716"/>
        <xdr:cNvCxnSpPr/>
      </xdr:nvCxnSpPr>
      <xdr:spPr>
        <a:xfrm flipV="1">
          <a:off x="18656300" y="10519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109237</xdr:rowOff>
    </xdr:from>
    <xdr:ext cx="469744" cy="259045"/>
    <xdr:sp macro="" textlink="">
      <xdr:nvSpPr>
        <xdr:cNvPr id="722" name="n_1mainValue【保健センター・保健所】&#10;一人当たり面積"/>
        <xdr:cNvSpPr txBox="1"/>
      </xdr:nvSpPr>
      <xdr:spPr>
        <a:xfrm>
          <a:off x="21075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120667</xdr:rowOff>
    </xdr:from>
    <xdr:ext cx="469744" cy="259045"/>
    <xdr:sp macro="" textlink="">
      <xdr:nvSpPr>
        <xdr:cNvPr id="723" name="n_2mainValue【保健センター・保健所】&#10;一人当たり面積"/>
        <xdr:cNvSpPr txBox="1"/>
      </xdr:nvSpPr>
      <xdr:spPr>
        <a:xfrm>
          <a:off x="20199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128287</xdr:rowOff>
    </xdr:from>
    <xdr:ext cx="469744" cy="259045"/>
    <xdr:sp macro="" textlink="">
      <xdr:nvSpPr>
        <xdr:cNvPr id="724" name="n_3mainValue【保健センター・保健所】&#10;一人当たり面積"/>
        <xdr:cNvSpPr txBox="1"/>
      </xdr:nvSpPr>
      <xdr:spPr>
        <a:xfrm>
          <a:off x="19310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139717</xdr:rowOff>
    </xdr:from>
    <xdr:ext cx="469744" cy="259045"/>
    <xdr:sp macro="" textlink="">
      <xdr:nvSpPr>
        <xdr:cNvPr id="725" name="n_4mainValue【保健センター・保健所】&#10;一人当たり面積"/>
        <xdr:cNvSpPr txBox="1"/>
      </xdr:nvSpPr>
      <xdr:spPr>
        <a:xfrm>
          <a:off x="18421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765" name="楕円 764"/>
        <xdr:cNvSpPr/>
      </xdr:nvSpPr>
      <xdr:spPr>
        <a:xfrm>
          <a:off x="16268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59707</xdr:rowOff>
    </xdr:from>
    <xdr:ext cx="405111" cy="259045"/>
    <xdr:sp macro="" textlink="">
      <xdr:nvSpPr>
        <xdr:cNvPr id="766" name="【消防施設】&#10;有形固定資産減価償却率該当値テキスト"/>
        <xdr:cNvSpPr txBox="1"/>
      </xdr:nvSpPr>
      <xdr:spPr>
        <a:xfrm>
          <a:off x="16357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8889</xdr:rowOff>
    </xdr:from>
    <xdr:to>
      <xdr:col>81</xdr:col>
      <xdr:colOff>101600</xdr:colOff>
      <xdr:row>81</xdr:row>
      <xdr:rowOff>110489</xdr:rowOff>
    </xdr:to>
    <xdr:sp macro="" textlink="">
      <xdr:nvSpPr>
        <xdr:cNvPr id="767" name="楕円 766"/>
        <xdr:cNvSpPr/>
      </xdr:nvSpPr>
      <xdr:spPr>
        <a:xfrm>
          <a:off x="15430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59689</xdr:rowOff>
    </xdr:from>
    <xdr:to>
      <xdr:col>85</xdr:col>
      <xdr:colOff>127000</xdr:colOff>
      <xdr:row>81</xdr:row>
      <xdr:rowOff>87630</xdr:rowOff>
    </xdr:to>
    <xdr:cxnSp macro="">
      <xdr:nvCxnSpPr>
        <xdr:cNvPr id="768" name="直線コネクタ 767"/>
        <xdr:cNvCxnSpPr/>
      </xdr:nvCxnSpPr>
      <xdr:spPr>
        <a:xfrm>
          <a:off x="15481300" y="139471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769" name="楕円 768"/>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59689</xdr:rowOff>
    </xdr:to>
    <xdr:cxnSp macro="">
      <xdr:nvCxnSpPr>
        <xdr:cNvPr id="770" name="直線コネクタ 769"/>
        <xdr:cNvCxnSpPr/>
      </xdr:nvCxnSpPr>
      <xdr:spPr>
        <a:xfrm>
          <a:off x="14592300" y="139179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160020</xdr:rowOff>
    </xdr:from>
    <xdr:to>
      <xdr:col>72</xdr:col>
      <xdr:colOff>38100</xdr:colOff>
      <xdr:row>81</xdr:row>
      <xdr:rowOff>90170</xdr:rowOff>
    </xdr:to>
    <xdr:sp macro="" textlink="">
      <xdr:nvSpPr>
        <xdr:cNvPr id="771" name="楕円 770"/>
        <xdr:cNvSpPr/>
      </xdr:nvSpPr>
      <xdr:spPr>
        <a:xfrm>
          <a:off x="136525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39370</xdr:rowOff>
    </xdr:to>
    <xdr:cxnSp macro="">
      <xdr:nvCxnSpPr>
        <xdr:cNvPr id="772" name="直線コネクタ 771"/>
        <xdr:cNvCxnSpPr/>
      </xdr:nvCxnSpPr>
      <xdr:spPr>
        <a:xfrm flipV="1">
          <a:off x="13703300" y="13917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163830</xdr:rowOff>
    </xdr:from>
    <xdr:to>
      <xdr:col>67</xdr:col>
      <xdr:colOff>101600</xdr:colOff>
      <xdr:row>81</xdr:row>
      <xdr:rowOff>93980</xdr:rowOff>
    </xdr:to>
    <xdr:sp macro="" textlink="">
      <xdr:nvSpPr>
        <xdr:cNvPr id="773" name="楕円 772"/>
        <xdr:cNvSpPr/>
      </xdr:nvSpPr>
      <xdr:spPr>
        <a:xfrm>
          <a:off x="127635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39370</xdr:rowOff>
    </xdr:from>
    <xdr:to>
      <xdr:col>71</xdr:col>
      <xdr:colOff>177800</xdr:colOff>
      <xdr:row>81</xdr:row>
      <xdr:rowOff>43180</xdr:rowOff>
    </xdr:to>
    <xdr:cxnSp macro="">
      <xdr:nvCxnSpPr>
        <xdr:cNvPr id="774" name="直線コネクタ 773"/>
        <xdr:cNvCxnSpPr/>
      </xdr:nvCxnSpPr>
      <xdr:spPr>
        <a:xfrm flipV="1">
          <a:off x="12814300" y="13926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127016</xdr:rowOff>
    </xdr:from>
    <xdr:ext cx="405111" cy="259045"/>
    <xdr:sp macro="" textlink="">
      <xdr:nvSpPr>
        <xdr:cNvPr id="779" name="n_1mainValue【消防施設】&#10;有形固定資産減価償却率"/>
        <xdr:cNvSpPr txBox="1"/>
      </xdr:nvSpPr>
      <xdr:spPr>
        <a:xfrm>
          <a:off x="152660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780" name="n_2mainValue【消防施設】&#10;有形固定資産減価償却率"/>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106697</xdr:rowOff>
    </xdr:from>
    <xdr:ext cx="405111" cy="259045"/>
    <xdr:sp macro="" textlink="">
      <xdr:nvSpPr>
        <xdr:cNvPr id="781" name="n_3mainValue【消防施設】&#10;有形固定資産減価償却率"/>
        <xdr:cNvSpPr txBox="1"/>
      </xdr:nvSpPr>
      <xdr:spPr>
        <a:xfrm>
          <a:off x="13500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110507</xdr:rowOff>
    </xdr:from>
    <xdr:ext cx="405111" cy="259045"/>
    <xdr:sp macro="" textlink="">
      <xdr:nvSpPr>
        <xdr:cNvPr id="782" name="n_4mainValue【消防施設】&#10;有形固定資産減価償却率"/>
        <xdr:cNvSpPr txBox="1"/>
      </xdr:nvSpPr>
      <xdr:spPr>
        <a:xfrm>
          <a:off x="12611744"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62436</xdr:rowOff>
    </xdr:from>
    <xdr:to>
      <xdr:col>116</xdr:col>
      <xdr:colOff>114300</xdr:colOff>
      <xdr:row>86</xdr:row>
      <xdr:rowOff>164036</xdr:rowOff>
    </xdr:to>
    <xdr:sp macro="" textlink="">
      <xdr:nvSpPr>
        <xdr:cNvPr id="822" name="楕円 821"/>
        <xdr:cNvSpPr/>
      </xdr:nvSpPr>
      <xdr:spPr>
        <a:xfrm>
          <a:off x="22110700" y="148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34485</xdr:rowOff>
    </xdr:from>
    <xdr:ext cx="469744" cy="259045"/>
    <xdr:sp macro="" textlink="">
      <xdr:nvSpPr>
        <xdr:cNvPr id="823" name="【消防施設】&#10;一人当たり面積該当値テキスト"/>
        <xdr:cNvSpPr txBox="1"/>
      </xdr:nvSpPr>
      <xdr:spPr>
        <a:xfrm>
          <a:off x="22199600" y="147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62436</xdr:rowOff>
    </xdr:from>
    <xdr:to>
      <xdr:col>112</xdr:col>
      <xdr:colOff>38100</xdr:colOff>
      <xdr:row>86</xdr:row>
      <xdr:rowOff>164036</xdr:rowOff>
    </xdr:to>
    <xdr:sp macro="" textlink="">
      <xdr:nvSpPr>
        <xdr:cNvPr id="824" name="楕円 823"/>
        <xdr:cNvSpPr/>
      </xdr:nvSpPr>
      <xdr:spPr>
        <a:xfrm>
          <a:off x="21272500" y="148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113236</xdr:rowOff>
    </xdr:from>
    <xdr:to>
      <xdr:col>116</xdr:col>
      <xdr:colOff>63500</xdr:colOff>
      <xdr:row>86</xdr:row>
      <xdr:rowOff>113236</xdr:rowOff>
    </xdr:to>
    <xdr:cxnSp macro="">
      <xdr:nvCxnSpPr>
        <xdr:cNvPr id="825" name="直線コネクタ 824"/>
        <xdr:cNvCxnSpPr/>
      </xdr:nvCxnSpPr>
      <xdr:spPr>
        <a:xfrm>
          <a:off x="21323300" y="14857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62457</xdr:rowOff>
    </xdr:from>
    <xdr:to>
      <xdr:col>107</xdr:col>
      <xdr:colOff>101600</xdr:colOff>
      <xdr:row>86</xdr:row>
      <xdr:rowOff>164057</xdr:rowOff>
    </xdr:to>
    <xdr:sp macro="" textlink="">
      <xdr:nvSpPr>
        <xdr:cNvPr id="826" name="楕円 825"/>
        <xdr:cNvSpPr/>
      </xdr:nvSpPr>
      <xdr:spPr>
        <a:xfrm>
          <a:off x="20383500" y="148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113236</xdr:rowOff>
    </xdr:from>
    <xdr:to>
      <xdr:col>111</xdr:col>
      <xdr:colOff>177800</xdr:colOff>
      <xdr:row>86</xdr:row>
      <xdr:rowOff>113257</xdr:rowOff>
    </xdr:to>
    <xdr:cxnSp macro="">
      <xdr:nvCxnSpPr>
        <xdr:cNvPr id="827" name="直線コネクタ 826"/>
        <xdr:cNvCxnSpPr/>
      </xdr:nvCxnSpPr>
      <xdr:spPr>
        <a:xfrm flipV="1">
          <a:off x="20434300" y="14857936"/>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62457</xdr:rowOff>
    </xdr:from>
    <xdr:to>
      <xdr:col>102</xdr:col>
      <xdr:colOff>165100</xdr:colOff>
      <xdr:row>86</xdr:row>
      <xdr:rowOff>164057</xdr:rowOff>
    </xdr:to>
    <xdr:sp macro="" textlink="">
      <xdr:nvSpPr>
        <xdr:cNvPr id="828" name="楕円 827"/>
        <xdr:cNvSpPr/>
      </xdr:nvSpPr>
      <xdr:spPr>
        <a:xfrm>
          <a:off x="19494500" y="148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113257</xdr:rowOff>
    </xdr:from>
    <xdr:to>
      <xdr:col>107</xdr:col>
      <xdr:colOff>50800</xdr:colOff>
      <xdr:row>86</xdr:row>
      <xdr:rowOff>113257</xdr:rowOff>
    </xdr:to>
    <xdr:cxnSp macro="">
      <xdr:nvCxnSpPr>
        <xdr:cNvPr id="829" name="直線コネクタ 828"/>
        <xdr:cNvCxnSpPr/>
      </xdr:nvCxnSpPr>
      <xdr:spPr>
        <a:xfrm>
          <a:off x="19545300" y="1485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62486</xdr:rowOff>
    </xdr:from>
    <xdr:to>
      <xdr:col>98</xdr:col>
      <xdr:colOff>38100</xdr:colOff>
      <xdr:row>86</xdr:row>
      <xdr:rowOff>164086</xdr:rowOff>
    </xdr:to>
    <xdr:sp macro="" textlink="">
      <xdr:nvSpPr>
        <xdr:cNvPr id="830" name="楕円 829"/>
        <xdr:cNvSpPr/>
      </xdr:nvSpPr>
      <xdr:spPr>
        <a:xfrm>
          <a:off x="18605500" y="148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113257</xdr:rowOff>
    </xdr:from>
    <xdr:to>
      <xdr:col>102</xdr:col>
      <xdr:colOff>114300</xdr:colOff>
      <xdr:row>86</xdr:row>
      <xdr:rowOff>113286</xdr:rowOff>
    </xdr:to>
    <xdr:cxnSp macro="">
      <xdr:nvCxnSpPr>
        <xdr:cNvPr id="831" name="直線コネクタ 830"/>
        <xdr:cNvCxnSpPr/>
      </xdr:nvCxnSpPr>
      <xdr:spPr>
        <a:xfrm flipV="1">
          <a:off x="18656300" y="14857957"/>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9113</xdr:rowOff>
    </xdr:from>
    <xdr:ext cx="469744" cy="259045"/>
    <xdr:sp macro="" textlink="">
      <xdr:nvSpPr>
        <xdr:cNvPr id="836" name="n_1mainValue【消防施設】&#10;一人当たり面積"/>
        <xdr:cNvSpPr txBox="1"/>
      </xdr:nvSpPr>
      <xdr:spPr>
        <a:xfrm>
          <a:off x="21075727" y="145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9134</xdr:rowOff>
    </xdr:from>
    <xdr:ext cx="469744" cy="259045"/>
    <xdr:sp macro="" textlink="">
      <xdr:nvSpPr>
        <xdr:cNvPr id="837" name="n_2mainValue【消防施設】&#10;一人当たり面積"/>
        <xdr:cNvSpPr txBox="1"/>
      </xdr:nvSpPr>
      <xdr:spPr>
        <a:xfrm>
          <a:off x="20199427" y="1458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9134</xdr:rowOff>
    </xdr:from>
    <xdr:ext cx="469744" cy="259045"/>
    <xdr:sp macro="" textlink="">
      <xdr:nvSpPr>
        <xdr:cNvPr id="838" name="n_3mainValue【消防施設】&#10;一人当たり面積"/>
        <xdr:cNvSpPr txBox="1"/>
      </xdr:nvSpPr>
      <xdr:spPr>
        <a:xfrm>
          <a:off x="19310427" y="1458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9163</xdr:rowOff>
    </xdr:from>
    <xdr:ext cx="469744" cy="259045"/>
    <xdr:sp macro="" textlink="">
      <xdr:nvSpPr>
        <xdr:cNvPr id="839" name="n_4mainValue【消防施設】&#10;一人当たり面積"/>
        <xdr:cNvSpPr txBox="1"/>
      </xdr:nvSpPr>
      <xdr:spPr>
        <a:xfrm>
          <a:off x="18421427" y="1458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144599</xdr:rowOff>
    </xdr:from>
    <xdr:to>
      <xdr:col>85</xdr:col>
      <xdr:colOff>177800</xdr:colOff>
      <xdr:row>103</xdr:row>
      <xdr:rowOff>74749</xdr:rowOff>
    </xdr:to>
    <xdr:sp macro="" textlink="">
      <xdr:nvSpPr>
        <xdr:cNvPr id="881" name="楕円 880"/>
        <xdr:cNvSpPr/>
      </xdr:nvSpPr>
      <xdr:spPr>
        <a:xfrm>
          <a:off x="16268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167476</xdr:rowOff>
    </xdr:from>
    <xdr:ext cx="405111" cy="259045"/>
    <xdr:sp macro="" textlink="">
      <xdr:nvSpPr>
        <xdr:cNvPr id="882" name="【庁舎】&#10;有形固定資産減価償却率該当値テキスト"/>
        <xdr:cNvSpPr txBox="1"/>
      </xdr:nvSpPr>
      <xdr:spPr>
        <a:xfrm>
          <a:off x="16357600" y="1748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118473</xdr:rowOff>
    </xdr:from>
    <xdr:to>
      <xdr:col>81</xdr:col>
      <xdr:colOff>101600</xdr:colOff>
      <xdr:row>103</xdr:row>
      <xdr:rowOff>48623</xdr:rowOff>
    </xdr:to>
    <xdr:sp macro="" textlink="">
      <xdr:nvSpPr>
        <xdr:cNvPr id="883" name="楕円 882"/>
        <xdr:cNvSpPr/>
      </xdr:nvSpPr>
      <xdr:spPr>
        <a:xfrm>
          <a:off x="15430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23949</xdr:rowOff>
    </xdr:to>
    <xdr:cxnSp macro="">
      <xdr:nvCxnSpPr>
        <xdr:cNvPr id="884" name="直線コネクタ 883"/>
        <xdr:cNvCxnSpPr/>
      </xdr:nvCxnSpPr>
      <xdr:spPr>
        <a:xfrm>
          <a:off x="15481300" y="176571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85816</xdr:rowOff>
    </xdr:from>
    <xdr:to>
      <xdr:col>76</xdr:col>
      <xdr:colOff>165100</xdr:colOff>
      <xdr:row>103</xdr:row>
      <xdr:rowOff>15966</xdr:rowOff>
    </xdr:to>
    <xdr:sp macro="" textlink="">
      <xdr:nvSpPr>
        <xdr:cNvPr id="885" name="楕円 884"/>
        <xdr:cNvSpPr/>
      </xdr:nvSpPr>
      <xdr:spPr>
        <a:xfrm>
          <a:off x="14541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136616</xdr:rowOff>
    </xdr:from>
    <xdr:to>
      <xdr:col>81</xdr:col>
      <xdr:colOff>50800</xdr:colOff>
      <xdr:row>102</xdr:row>
      <xdr:rowOff>169273</xdr:rowOff>
    </xdr:to>
    <xdr:cxnSp macro="">
      <xdr:nvCxnSpPr>
        <xdr:cNvPr id="886" name="直線コネクタ 885"/>
        <xdr:cNvCxnSpPr/>
      </xdr:nvCxnSpPr>
      <xdr:spPr>
        <a:xfrm>
          <a:off x="14592300" y="1762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51526</xdr:rowOff>
    </xdr:from>
    <xdr:to>
      <xdr:col>72</xdr:col>
      <xdr:colOff>38100</xdr:colOff>
      <xdr:row>102</xdr:row>
      <xdr:rowOff>153126</xdr:rowOff>
    </xdr:to>
    <xdr:sp macro="" textlink="">
      <xdr:nvSpPr>
        <xdr:cNvPr id="887" name="楕円 886"/>
        <xdr:cNvSpPr/>
      </xdr:nvSpPr>
      <xdr:spPr>
        <a:xfrm>
          <a:off x="13652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102326</xdr:rowOff>
    </xdr:from>
    <xdr:to>
      <xdr:col>76</xdr:col>
      <xdr:colOff>114300</xdr:colOff>
      <xdr:row>102</xdr:row>
      <xdr:rowOff>136616</xdr:rowOff>
    </xdr:to>
    <xdr:cxnSp macro="">
      <xdr:nvCxnSpPr>
        <xdr:cNvPr id="888" name="直線コネクタ 887"/>
        <xdr:cNvCxnSpPr/>
      </xdr:nvCxnSpPr>
      <xdr:spPr>
        <a:xfrm>
          <a:off x="13703300" y="175902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18869</xdr:rowOff>
    </xdr:from>
    <xdr:to>
      <xdr:col>67</xdr:col>
      <xdr:colOff>101600</xdr:colOff>
      <xdr:row>102</xdr:row>
      <xdr:rowOff>120469</xdr:rowOff>
    </xdr:to>
    <xdr:sp macro="" textlink="">
      <xdr:nvSpPr>
        <xdr:cNvPr id="889" name="楕円 888"/>
        <xdr:cNvSpPr/>
      </xdr:nvSpPr>
      <xdr:spPr>
        <a:xfrm>
          <a:off x="12763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69669</xdr:rowOff>
    </xdr:from>
    <xdr:to>
      <xdr:col>71</xdr:col>
      <xdr:colOff>177800</xdr:colOff>
      <xdr:row>102</xdr:row>
      <xdr:rowOff>102326</xdr:rowOff>
    </xdr:to>
    <xdr:cxnSp macro="">
      <xdr:nvCxnSpPr>
        <xdr:cNvPr id="890" name="直線コネクタ 889"/>
        <xdr:cNvCxnSpPr/>
      </xdr:nvCxnSpPr>
      <xdr:spPr>
        <a:xfrm>
          <a:off x="12814300" y="175575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91"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65150</xdr:rowOff>
    </xdr:from>
    <xdr:ext cx="405111" cy="259045"/>
    <xdr:sp macro="" textlink="">
      <xdr:nvSpPr>
        <xdr:cNvPr id="895" name="n_1mainValue【庁舎】&#10;有形固定資産減価償却率"/>
        <xdr:cNvSpPr txBox="1"/>
      </xdr:nvSpPr>
      <xdr:spPr>
        <a:xfrm>
          <a:off x="15266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32493</xdr:rowOff>
    </xdr:from>
    <xdr:ext cx="405111" cy="259045"/>
    <xdr:sp macro="" textlink="">
      <xdr:nvSpPr>
        <xdr:cNvPr id="896" name="n_2mainValue【庁舎】&#10;有形固定資産減価償却率"/>
        <xdr:cNvSpPr txBox="1"/>
      </xdr:nvSpPr>
      <xdr:spPr>
        <a:xfrm>
          <a:off x="14389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169653</xdr:rowOff>
    </xdr:from>
    <xdr:ext cx="405111" cy="259045"/>
    <xdr:sp macro="" textlink="">
      <xdr:nvSpPr>
        <xdr:cNvPr id="897" name="n_3mainValue【庁舎】&#10;有形固定資産減価償却率"/>
        <xdr:cNvSpPr txBox="1"/>
      </xdr:nvSpPr>
      <xdr:spPr>
        <a:xfrm>
          <a:off x="13500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136996</xdr:rowOff>
    </xdr:from>
    <xdr:ext cx="405111" cy="259045"/>
    <xdr:sp macro="" textlink="">
      <xdr:nvSpPr>
        <xdr:cNvPr id="898" name="n_4mainValue【庁舎】&#10;有形固定資産減価償却率"/>
        <xdr:cNvSpPr txBox="1"/>
      </xdr:nvSpPr>
      <xdr:spPr>
        <a:xfrm>
          <a:off x="12611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152763</xdr:rowOff>
    </xdr:from>
    <xdr:to>
      <xdr:col>116</xdr:col>
      <xdr:colOff>114300</xdr:colOff>
      <xdr:row>104</xdr:row>
      <xdr:rowOff>82913</xdr:rowOff>
    </xdr:to>
    <xdr:sp macro="" textlink="">
      <xdr:nvSpPr>
        <xdr:cNvPr id="940" name="楕円 939"/>
        <xdr:cNvSpPr/>
      </xdr:nvSpPr>
      <xdr:spPr>
        <a:xfrm>
          <a:off x="22110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4190</xdr:rowOff>
    </xdr:from>
    <xdr:ext cx="469744" cy="259045"/>
    <xdr:sp macro="" textlink="">
      <xdr:nvSpPr>
        <xdr:cNvPr id="941" name="【庁舎】&#10;一人当たり面積該当値テキスト"/>
        <xdr:cNvSpPr txBox="1"/>
      </xdr:nvSpPr>
      <xdr:spPr>
        <a:xfrm>
          <a:off x="22199600" y="176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165826</xdr:rowOff>
    </xdr:from>
    <xdr:to>
      <xdr:col>112</xdr:col>
      <xdr:colOff>38100</xdr:colOff>
      <xdr:row>104</xdr:row>
      <xdr:rowOff>95976</xdr:rowOff>
    </xdr:to>
    <xdr:sp macro="" textlink="">
      <xdr:nvSpPr>
        <xdr:cNvPr id="942" name="楕円 941"/>
        <xdr:cNvSpPr/>
      </xdr:nvSpPr>
      <xdr:spPr>
        <a:xfrm>
          <a:off x="21272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32113</xdr:rowOff>
    </xdr:from>
    <xdr:to>
      <xdr:col>116</xdr:col>
      <xdr:colOff>63500</xdr:colOff>
      <xdr:row>104</xdr:row>
      <xdr:rowOff>45176</xdr:rowOff>
    </xdr:to>
    <xdr:cxnSp macro="">
      <xdr:nvCxnSpPr>
        <xdr:cNvPr id="943" name="直線コネクタ 942"/>
        <xdr:cNvCxnSpPr/>
      </xdr:nvCxnSpPr>
      <xdr:spPr>
        <a:xfrm flipV="1">
          <a:off x="21323300" y="1786291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xdr:rowOff>
    </xdr:from>
    <xdr:to>
      <xdr:col>107</xdr:col>
      <xdr:colOff>101600</xdr:colOff>
      <xdr:row>104</xdr:row>
      <xdr:rowOff>110671</xdr:rowOff>
    </xdr:to>
    <xdr:sp macro="" textlink="">
      <xdr:nvSpPr>
        <xdr:cNvPr id="944" name="楕円 943"/>
        <xdr:cNvSpPr/>
      </xdr:nvSpPr>
      <xdr:spPr>
        <a:xfrm>
          <a:off x="20383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45176</xdr:rowOff>
    </xdr:from>
    <xdr:to>
      <xdr:col>111</xdr:col>
      <xdr:colOff>177800</xdr:colOff>
      <xdr:row>104</xdr:row>
      <xdr:rowOff>59871</xdr:rowOff>
    </xdr:to>
    <xdr:cxnSp macro="">
      <xdr:nvCxnSpPr>
        <xdr:cNvPr id="945" name="直線コネクタ 944"/>
        <xdr:cNvCxnSpPr/>
      </xdr:nvCxnSpPr>
      <xdr:spPr>
        <a:xfrm flipV="1">
          <a:off x="20434300" y="1787597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46" name="楕円 945"/>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59871</xdr:rowOff>
    </xdr:from>
    <xdr:to>
      <xdr:col>107</xdr:col>
      <xdr:colOff>50800</xdr:colOff>
      <xdr:row>104</xdr:row>
      <xdr:rowOff>76200</xdr:rowOff>
    </xdr:to>
    <xdr:cxnSp macro="">
      <xdr:nvCxnSpPr>
        <xdr:cNvPr id="947" name="直線コネクタ 946"/>
        <xdr:cNvCxnSpPr/>
      </xdr:nvCxnSpPr>
      <xdr:spPr>
        <a:xfrm flipV="1">
          <a:off x="19545300" y="178906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36830</xdr:rowOff>
    </xdr:from>
    <xdr:to>
      <xdr:col>98</xdr:col>
      <xdr:colOff>38100</xdr:colOff>
      <xdr:row>104</xdr:row>
      <xdr:rowOff>138430</xdr:rowOff>
    </xdr:to>
    <xdr:sp macro="" textlink="">
      <xdr:nvSpPr>
        <xdr:cNvPr id="948" name="楕円 947"/>
        <xdr:cNvSpPr/>
      </xdr:nvSpPr>
      <xdr:spPr>
        <a:xfrm>
          <a:off x="18605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87630</xdr:rowOff>
    </xdr:to>
    <xdr:cxnSp macro="">
      <xdr:nvCxnSpPr>
        <xdr:cNvPr id="949" name="直線コネクタ 948"/>
        <xdr:cNvCxnSpPr/>
      </xdr:nvCxnSpPr>
      <xdr:spPr>
        <a:xfrm flipV="1">
          <a:off x="18656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112503</xdr:rowOff>
    </xdr:from>
    <xdr:ext cx="469744" cy="259045"/>
    <xdr:sp macro="" textlink="">
      <xdr:nvSpPr>
        <xdr:cNvPr id="954" name="n_1mainValue【庁舎】&#10;一人当たり面積"/>
        <xdr:cNvSpPr txBox="1"/>
      </xdr:nvSpPr>
      <xdr:spPr>
        <a:xfrm>
          <a:off x="21075727" y="176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127198</xdr:rowOff>
    </xdr:from>
    <xdr:ext cx="469744" cy="259045"/>
    <xdr:sp macro="" textlink="">
      <xdr:nvSpPr>
        <xdr:cNvPr id="955" name="n_2mainValue【庁舎】&#10;一人当たり面積"/>
        <xdr:cNvSpPr txBox="1"/>
      </xdr:nvSpPr>
      <xdr:spPr>
        <a:xfrm>
          <a:off x="201994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956" name="n_3main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154957</xdr:rowOff>
    </xdr:from>
    <xdr:ext cx="469744" cy="259045"/>
    <xdr:sp macro="" textlink="">
      <xdr:nvSpPr>
        <xdr:cNvPr id="957" name="n_4mainValue【庁舎】&#10;一人当たり面積"/>
        <xdr:cNvSpPr txBox="1"/>
      </xdr:nvSpPr>
      <xdr:spPr>
        <a:xfrm>
          <a:off x="18421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上記事業資産（施設）のうち有形固定資産減価償却率が類似団体内平均値を上回っているのは、図書館（</a:t>
          </a:r>
          <a:r>
            <a:rPr kumimoji="1" lang="en-US" altLang="ja-JP" sz="1100" b="0" i="0" baseline="0">
              <a:solidFill>
                <a:schemeClr val="dk1"/>
              </a:solidFill>
              <a:effectLst/>
              <a:latin typeface="+mn-lt"/>
              <a:ea typeface="+mn-ea"/>
              <a:cs typeface="+mn-cs"/>
            </a:rPr>
            <a:t>48.0</a:t>
          </a:r>
          <a:r>
            <a:rPr kumimoji="1" lang="ja-JP" altLang="ja-JP" sz="1100" b="0" i="0" baseline="0">
              <a:solidFill>
                <a:schemeClr val="dk1"/>
              </a:solidFill>
              <a:effectLst/>
              <a:latin typeface="+mn-lt"/>
              <a:ea typeface="+mn-ea"/>
              <a:cs typeface="+mn-cs"/>
            </a:rPr>
            <a:t>％）、体育館・プール（</a:t>
          </a:r>
          <a:r>
            <a:rPr kumimoji="1" lang="en-US" altLang="ja-JP" sz="1100" b="0" i="0" baseline="0">
              <a:solidFill>
                <a:schemeClr val="dk1"/>
              </a:solidFill>
              <a:effectLst/>
              <a:latin typeface="+mn-lt"/>
              <a:ea typeface="+mn-ea"/>
              <a:cs typeface="+mn-cs"/>
            </a:rPr>
            <a:t>72.2</a:t>
          </a:r>
          <a:r>
            <a:rPr kumimoji="1" lang="ja-JP" altLang="ja-JP" sz="1100" b="0" i="0" baseline="0">
              <a:solidFill>
                <a:schemeClr val="dk1"/>
              </a:solidFill>
              <a:effectLst/>
              <a:latin typeface="+mn-lt"/>
              <a:ea typeface="+mn-ea"/>
              <a:cs typeface="+mn-cs"/>
            </a:rPr>
            <a:t>％）、保健センター（</a:t>
          </a:r>
          <a:r>
            <a:rPr kumimoji="1" lang="en-US" altLang="ja-JP" sz="1100" b="0" i="0" baseline="0">
              <a:solidFill>
                <a:schemeClr val="dk1"/>
              </a:solidFill>
              <a:effectLst/>
              <a:latin typeface="+mn-lt"/>
              <a:ea typeface="+mn-ea"/>
              <a:cs typeface="+mn-cs"/>
            </a:rPr>
            <a:t>51.4</a:t>
          </a:r>
          <a:r>
            <a:rPr kumimoji="1" lang="ja-JP" altLang="ja-JP" sz="1100" b="0" i="0" baseline="0">
              <a:solidFill>
                <a:schemeClr val="dk1"/>
              </a:solidFill>
              <a:effectLst/>
              <a:latin typeface="+mn-lt"/>
              <a:ea typeface="+mn-ea"/>
              <a:cs typeface="+mn-cs"/>
            </a:rPr>
            <a:t>％）であり、その中でも平均値を大きく乖離（</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％以上）している施設は、体育館・プールである。体育館・プールについては、一部の体育館を改修したものの、他の施設については建築後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ているものが多いため、比率が高い状況である。図書館と保健センターについては、類似団体内平均値を上回っているものの、平均値と同程度に推移しているため、老朽化が著しい状況ではない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福祉施設（</a:t>
          </a:r>
          <a:r>
            <a:rPr kumimoji="1" lang="en-US" altLang="ja-JP" sz="1100" b="0" i="0" baseline="0">
              <a:solidFill>
                <a:schemeClr val="dk1"/>
              </a:solidFill>
              <a:effectLst/>
              <a:latin typeface="+mn-lt"/>
              <a:ea typeface="+mn-ea"/>
              <a:cs typeface="+mn-cs"/>
            </a:rPr>
            <a:t>35.4</a:t>
          </a:r>
          <a:r>
            <a:rPr kumimoji="1" lang="ja-JP" altLang="ja-JP" sz="1100" b="0" i="0" baseline="0">
              <a:solidFill>
                <a:schemeClr val="dk1"/>
              </a:solidFill>
              <a:effectLst/>
              <a:latin typeface="+mn-lt"/>
              <a:ea typeface="+mn-ea"/>
              <a:cs typeface="+mn-cs"/>
            </a:rPr>
            <a:t>％）、市民会館（</a:t>
          </a:r>
          <a:r>
            <a:rPr kumimoji="1" lang="en-US" altLang="ja-JP" sz="1100" b="0" i="0" baseline="0">
              <a:solidFill>
                <a:schemeClr val="dk1"/>
              </a:solidFill>
              <a:effectLst/>
              <a:latin typeface="+mn-lt"/>
              <a:ea typeface="+mn-ea"/>
              <a:cs typeface="+mn-cs"/>
            </a:rPr>
            <a:t>48.7</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42.2</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36.3</a:t>
          </a:r>
          <a:r>
            <a:rPr kumimoji="1" lang="ja-JP" altLang="ja-JP" sz="1100" b="0" i="0" baseline="0">
              <a:solidFill>
                <a:schemeClr val="dk1"/>
              </a:solidFill>
              <a:effectLst/>
              <a:latin typeface="+mn-lt"/>
              <a:ea typeface="+mn-ea"/>
              <a:cs typeface="+mn-cs"/>
            </a:rPr>
            <a:t>％）については、類似団体内平均値を下回っており、老朽化が進んでいる状況ではないと考えられる。特に一般廃棄物処理施設に関しては、</a:t>
          </a:r>
          <a:r>
            <a:rPr kumimoji="1" lang="ja-JP" altLang="en-US" sz="1100" b="0" i="0" baseline="0">
              <a:solidFill>
                <a:schemeClr val="dk1"/>
              </a:solidFill>
              <a:effectLst/>
              <a:latin typeface="+mn-lt"/>
              <a:ea typeface="+mn-ea"/>
              <a:cs typeface="+mn-cs"/>
            </a:rPr>
            <a:t>除却事業を計画しており、</a:t>
          </a:r>
          <a:r>
            <a:rPr kumimoji="1" lang="ja-JP" altLang="ja-JP" sz="1100" b="0" i="0" baseline="0">
              <a:solidFill>
                <a:schemeClr val="dk1"/>
              </a:solidFill>
              <a:effectLst/>
              <a:latin typeface="+mn-lt"/>
              <a:ea typeface="+mn-ea"/>
              <a:cs typeface="+mn-cs"/>
            </a:rPr>
            <a:t>今後数値の減少が見込まれる。また、庁舎については平成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年度に旧ショッピングセンターを改修して本庁舎として活用したこと、福祉施設については救護施設を平成</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年度に建て直したこと、市民会館については平成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年度に大規模改修を実施したことが比率の低い要因として考えられる。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しかしながら、分析表①と合わせて市全体では、有形固定資産減価償却率がインフラ資産を含め非常に高い状況にあるため、公共施設等総合管理計画</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個別施設計画に基づき、計画的な更新・長寿命化を実施していく必要がある。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70" zoomScaleNormal="100" zoomScaleSheetLayoutView="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2" t="s">
        <v>79</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3" t="s">
        <v>81</v>
      </c>
      <c r="C3" s="444"/>
      <c r="D3" s="444"/>
      <c r="E3" s="445"/>
      <c r="F3" s="445"/>
      <c r="G3" s="445"/>
      <c r="H3" s="445"/>
      <c r="I3" s="445"/>
      <c r="J3" s="445"/>
      <c r="K3" s="445"/>
      <c r="L3" s="445" t="s">
        <v>82</v>
      </c>
      <c r="M3" s="445"/>
      <c r="N3" s="445"/>
      <c r="O3" s="445"/>
      <c r="P3" s="445"/>
      <c r="Q3" s="445"/>
      <c r="R3" s="452"/>
      <c r="S3" s="452"/>
      <c r="T3" s="452"/>
      <c r="U3" s="452"/>
      <c r="V3" s="453"/>
      <c r="W3" s="427" t="s">
        <v>83</v>
      </c>
      <c r="X3" s="428"/>
      <c r="Y3" s="428"/>
      <c r="Z3" s="428"/>
      <c r="AA3" s="428"/>
      <c r="AB3" s="444"/>
      <c r="AC3" s="452" t="s">
        <v>84</v>
      </c>
      <c r="AD3" s="428"/>
      <c r="AE3" s="428"/>
      <c r="AF3" s="428"/>
      <c r="AG3" s="428"/>
      <c r="AH3" s="428"/>
      <c r="AI3" s="428"/>
      <c r="AJ3" s="428"/>
      <c r="AK3" s="428"/>
      <c r="AL3" s="429"/>
      <c r="AM3" s="427" t="s">
        <v>85</v>
      </c>
      <c r="AN3" s="428"/>
      <c r="AO3" s="428"/>
      <c r="AP3" s="428"/>
      <c r="AQ3" s="428"/>
      <c r="AR3" s="428"/>
      <c r="AS3" s="428"/>
      <c r="AT3" s="428"/>
      <c r="AU3" s="428"/>
      <c r="AV3" s="428"/>
      <c r="AW3" s="428"/>
      <c r="AX3" s="429"/>
      <c r="AY3" s="464" t="s">
        <v>1</v>
      </c>
      <c r="AZ3" s="465"/>
      <c r="BA3" s="465"/>
      <c r="BB3" s="465"/>
      <c r="BC3" s="465"/>
      <c r="BD3" s="465"/>
      <c r="BE3" s="465"/>
      <c r="BF3" s="465"/>
      <c r="BG3" s="465"/>
      <c r="BH3" s="465"/>
      <c r="BI3" s="465"/>
      <c r="BJ3" s="465"/>
      <c r="BK3" s="465"/>
      <c r="BL3" s="465"/>
      <c r="BM3" s="466"/>
      <c r="BN3" s="427" t="s">
        <v>86</v>
      </c>
      <c r="BO3" s="428"/>
      <c r="BP3" s="428"/>
      <c r="BQ3" s="428"/>
      <c r="BR3" s="428"/>
      <c r="BS3" s="428"/>
      <c r="BT3" s="428"/>
      <c r="BU3" s="429"/>
      <c r="BV3" s="427" t="s">
        <v>87</v>
      </c>
      <c r="BW3" s="428"/>
      <c r="BX3" s="428"/>
      <c r="BY3" s="428"/>
      <c r="BZ3" s="428"/>
      <c r="CA3" s="428"/>
      <c r="CB3" s="428"/>
      <c r="CC3" s="429"/>
      <c r="CD3" s="464" t="s">
        <v>1</v>
      </c>
      <c r="CE3" s="465"/>
      <c r="CF3" s="465"/>
      <c r="CG3" s="465"/>
      <c r="CH3" s="465"/>
      <c r="CI3" s="465"/>
      <c r="CJ3" s="465"/>
      <c r="CK3" s="465"/>
      <c r="CL3" s="465"/>
      <c r="CM3" s="465"/>
      <c r="CN3" s="465"/>
      <c r="CO3" s="465"/>
      <c r="CP3" s="465"/>
      <c r="CQ3" s="465"/>
      <c r="CR3" s="465"/>
      <c r="CS3" s="466"/>
      <c r="CT3" s="427" t="s">
        <v>88</v>
      </c>
      <c r="CU3" s="428"/>
      <c r="CV3" s="428"/>
      <c r="CW3" s="428"/>
      <c r="CX3" s="428"/>
      <c r="CY3" s="428"/>
      <c r="CZ3" s="428"/>
      <c r="DA3" s="429"/>
      <c r="DB3" s="427" t="s">
        <v>89</v>
      </c>
      <c r="DC3" s="428"/>
      <c r="DD3" s="428"/>
      <c r="DE3" s="428"/>
      <c r="DF3" s="428"/>
      <c r="DG3" s="428"/>
      <c r="DH3" s="428"/>
      <c r="DI3" s="429"/>
      <c r="DJ3" s="186"/>
      <c r="DK3" s="186"/>
      <c r="DL3" s="186"/>
      <c r="DM3" s="186"/>
      <c r="DN3" s="186"/>
      <c r="DO3" s="186"/>
    </row>
    <row r="4" spans="1:119" ht="18.75" customHeight="1" x14ac:dyDescent="0.2">
      <c r="A4" s="187"/>
      <c r="B4" s="446"/>
      <c r="C4" s="447"/>
      <c r="D4" s="447"/>
      <c r="E4" s="448"/>
      <c r="F4" s="448"/>
      <c r="G4" s="448"/>
      <c r="H4" s="448"/>
      <c r="I4" s="448"/>
      <c r="J4" s="448"/>
      <c r="K4" s="448"/>
      <c r="L4" s="448"/>
      <c r="M4" s="448"/>
      <c r="N4" s="448"/>
      <c r="O4" s="448"/>
      <c r="P4" s="448"/>
      <c r="Q4" s="448"/>
      <c r="R4" s="454"/>
      <c r="S4" s="454"/>
      <c r="T4" s="454"/>
      <c r="U4" s="454"/>
      <c r="V4" s="455"/>
      <c r="W4" s="458"/>
      <c r="X4" s="459"/>
      <c r="Y4" s="459"/>
      <c r="Z4" s="459"/>
      <c r="AA4" s="459"/>
      <c r="AB4" s="447"/>
      <c r="AC4" s="454"/>
      <c r="AD4" s="459"/>
      <c r="AE4" s="459"/>
      <c r="AF4" s="459"/>
      <c r="AG4" s="459"/>
      <c r="AH4" s="459"/>
      <c r="AI4" s="459"/>
      <c r="AJ4" s="459"/>
      <c r="AK4" s="459"/>
      <c r="AL4" s="462"/>
      <c r="AM4" s="460"/>
      <c r="AN4" s="461"/>
      <c r="AO4" s="461"/>
      <c r="AP4" s="461"/>
      <c r="AQ4" s="461"/>
      <c r="AR4" s="461"/>
      <c r="AS4" s="461"/>
      <c r="AT4" s="461"/>
      <c r="AU4" s="461"/>
      <c r="AV4" s="461"/>
      <c r="AW4" s="461"/>
      <c r="AX4" s="463"/>
      <c r="AY4" s="430" t="s">
        <v>90</v>
      </c>
      <c r="AZ4" s="431"/>
      <c r="BA4" s="431"/>
      <c r="BB4" s="431"/>
      <c r="BC4" s="431"/>
      <c r="BD4" s="431"/>
      <c r="BE4" s="431"/>
      <c r="BF4" s="431"/>
      <c r="BG4" s="431"/>
      <c r="BH4" s="431"/>
      <c r="BI4" s="431"/>
      <c r="BJ4" s="431"/>
      <c r="BK4" s="431"/>
      <c r="BL4" s="431"/>
      <c r="BM4" s="432"/>
      <c r="BN4" s="433">
        <v>21702357</v>
      </c>
      <c r="BO4" s="434"/>
      <c r="BP4" s="434"/>
      <c r="BQ4" s="434"/>
      <c r="BR4" s="434"/>
      <c r="BS4" s="434"/>
      <c r="BT4" s="434"/>
      <c r="BU4" s="435"/>
      <c r="BV4" s="433">
        <v>16924976</v>
      </c>
      <c r="BW4" s="434"/>
      <c r="BX4" s="434"/>
      <c r="BY4" s="434"/>
      <c r="BZ4" s="434"/>
      <c r="CA4" s="434"/>
      <c r="CB4" s="434"/>
      <c r="CC4" s="435"/>
      <c r="CD4" s="436" t="s">
        <v>91</v>
      </c>
      <c r="CE4" s="437"/>
      <c r="CF4" s="437"/>
      <c r="CG4" s="437"/>
      <c r="CH4" s="437"/>
      <c r="CI4" s="437"/>
      <c r="CJ4" s="437"/>
      <c r="CK4" s="437"/>
      <c r="CL4" s="437"/>
      <c r="CM4" s="437"/>
      <c r="CN4" s="437"/>
      <c r="CO4" s="437"/>
      <c r="CP4" s="437"/>
      <c r="CQ4" s="437"/>
      <c r="CR4" s="437"/>
      <c r="CS4" s="438"/>
      <c r="CT4" s="439">
        <v>5.9</v>
      </c>
      <c r="CU4" s="440"/>
      <c r="CV4" s="440"/>
      <c r="CW4" s="440"/>
      <c r="CX4" s="440"/>
      <c r="CY4" s="440"/>
      <c r="CZ4" s="440"/>
      <c r="DA4" s="441"/>
      <c r="DB4" s="439">
        <v>4.0999999999999996</v>
      </c>
      <c r="DC4" s="440"/>
      <c r="DD4" s="440"/>
      <c r="DE4" s="440"/>
      <c r="DF4" s="440"/>
      <c r="DG4" s="440"/>
      <c r="DH4" s="440"/>
      <c r="DI4" s="441"/>
      <c r="DJ4" s="186"/>
      <c r="DK4" s="186"/>
      <c r="DL4" s="186"/>
      <c r="DM4" s="186"/>
      <c r="DN4" s="186"/>
      <c r="DO4" s="186"/>
    </row>
    <row r="5" spans="1:119" ht="18.75" customHeight="1" x14ac:dyDescent="0.2">
      <c r="A5" s="187"/>
      <c r="B5" s="449"/>
      <c r="C5" s="450"/>
      <c r="D5" s="450"/>
      <c r="E5" s="451"/>
      <c r="F5" s="451"/>
      <c r="G5" s="451"/>
      <c r="H5" s="451"/>
      <c r="I5" s="451"/>
      <c r="J5" s="451"/>
      <c r="K5" s="451"/>
      <c r="L5" s="451"/>
      <c r="M5" s="451"/>
      <c r="N5" s="451"/>
      <c r="O5" s="451"/>
      <c r="P5" s="451"/>
      <c r="Q5" s="451"/>
      <c r="R5" s="456"/>
      <c r="S5" s="456"/>
      <c r="T5" s="456"/>
      <c r="U5" s="456"/>
      <c r="V5" s="457"/>
      <c r="W5" s="460"/>
      <c r="X5" s="461"/>
      <c r="Y5" s="461"/>
      <c r="Z5" s="461"/>
      <c r="AA5" s="461"/>
      <c r="AB5" s="450"/>
      <c r="AC5" s="456"/>
      <c r="AD5" s="461"/>
      <c r="AE5" s="461"/>
      <c r="AF5" s="461"/>
      <c r="AG5" s="461"/>
      <c r="AH5" s="461"/>
      <c r="AI5" s="461"/>
      <c r="AJ5" s="461"/>
      <c r="AK5" s="461"/>
      <c r="AL5" s="463"/>
      <c r="AM5" s="499" t="s">
        <v>92</v>
      </c>
      <c r="AN5" s="500"/>
      <c r="AO5" s="500"/>
      <c r="AP5" s="500"/>
      <c r="AQ5" s="500"/>
      <c r="AR5" s="500"/>
      <c r="AS5" s="500"/>
      <c r="AT5" s="501"/>
      <c r="AU5" s="502" t="s">
        <v>93</v>
      </c>
      <c r="AV5" s="503"/>
      <c r="AW5" s="503"/>
      <c r="AX5" s="503"/>
      <c r="AY5" s="504" t="s">
        <v>94</v>
      </c>
      <c r="AZ5" s="505"/>
      <c r="BA5" s="505"/>
      <c r="BB5" s="505"/>
      <c r="BC5" s="505"/>
      <c r="BD5" s="505"/>
      <c r="BE5" s="505"/>
      <c r="BF5" s="505"/>
      <c r="BG5" s="505"/>
      <c r="BH5" s="505"/>
      <c r="BI5" s="505"/>
      <c r="BJ5" s="505"/>
      <c r="BK5" s="505"/>
      <c r="BL5" s="505"/>
      <c r="BM5" s="506"/>
      <c r="BN5" s="470">
        <v>20926157</v>
      </c>
      <c r="BO5" s="471"/>
      <c r="BP5" s="471"/>
      <c r="BQ5" s="471"/>
      <c r="BR5" s="471"/>
      <c r="BS5" s="471"/>
      <c r="BT5" s="471"/>
      <c r="BU5" s="472"/>
      <c r="BV5" s="470">
        <v>16399818</v>
      </c>
      <c r="BW5" s="471"/>
      <c r="BX5" s="471"/>
      <c r="BY5" s="471"/>
      <c r="BZ5" s="471"/>
      <c r="CA5" s="471"/>
      <c r="CB5" s="471"/>
      <c r="CC5" s="472"/>
      <c r="CD5" s="473" t="s">
        <v>95</v>
      </c>
      <c r="CE5" s="474"/>
      <c r="CF5" s="474"/>
      <c r="CG5" s="474"/>
      <c r="CH5" s="474"/>
      <c r="CI5" s="474"/>
      <c r="CJ5" s="474"/>
      <c r="CK5" s="474"/>
      <c r="CL5" s="474"/>
      <c r="CM5" s="474"/>
      <c r="CN5" s="474"/>
      <c r="CO5" s="474"/>
      <c r="CP5" s="474"/>
      <c r="CQ5" s="474"/>
      <c r="CR5" s="474"/>
      <c r="CS5" s="475"/>
      <c r="CT5" s="467">
        <v>92.7</v>
      </c>
      <c r="CU5" s="468"/>
      <c r="CV5" s="468"/>
      <c r="CW5" s="468"/>
      <c r="CX5" s="468"/>
      <c r="CY5" s="468"/>
      <c r="CZ5" s="468"/>
      <c r="DA5" s="469"/>
      <c r="DB5" s="467">
        <v>91.7</v>
      </c>
      <c r="DC5" s="468"/>
      <c r="DD5" s="468"/>
      <c r="DE5" s="468"/>
      <c r="DF5" s="468"/>
      <c r="DG5" s="468"/>
      <c r="DH5" s="468"/>
      <c r="DI5" s="469"/>
      <c r="DJ5" s="186"/>
      <c r="DK5" s="186"/>
      <c r="DL5" s="186"/>
      <c r="DM5" s="186"/>
      <c r="DN5" s="186"/>
      <c r="DO5" s="186"/>
    </row>
    <row r="6" spans="1:119" ht="18.75" customHeight="1" x14ac:dyDescent="0.2">
      <c r="A6" s="187"/>
      <c r="B6" s="476" t="s">
        <v>96</v>
      </c>
      <c r="C6" s="477"/>
      <c r="D6" s="477"/>
      <c r="E6" s="478"/>
      <c r="F6" s="478"/>
      <c r="G6" s="478"/>
      <c r="H6" s="478"/>
      <c r="I6" s="478"/>
      <c r="J6" s="478"/>
      <c r="K6" s="478"/>
      <c r="L6" s="478" t="s">
        <v>97</v>
      </c>
      <c r="M6" s="478"/>
      <c r="N6" s="478"/>
      <c r="O6" s="478"/>
      <c r="P6" s="478"/>
      <c r="Q6" s="478"/>
      <c r="R6" s="482"/>
      <c r="S6" s="482"/>
      <c r="T6" s="482"/>
      <c r="U6" s="482"/>
      <c r="V6" s="483"/>
      <c r="W6" s="486" t="s">
        <v>98</v>
      </c>
      <c r="X6" s="487"/>
      <c r="Y6" s="487"/>
      <c r="Z6" s="487"/>
      <c r="AA6" s="487"/>
      <c r="AB6" s="477"/>
      <c r="AC6" s="490" t="s">
        <v>99</v>
      </c>
      <c r="AD6" s="491"/>
      <c r="AE6" s="491"/>
      <c r="AF6" s="491"/>
      <c r="AG6" s="491"/>
      <c r="AH6" s="491"/>
      <c r="AI6" s="491"/>
      <c r="AJ6" s="491"/>
      <c r="AK6" s="491"/>
      <c r="AL6" s="492"/>
      <c r="AM6" s="499" t="s">
        <v>100</v>
      </c>
      <c r="AN6" s="500"/>
      <c r="AO6" s="500"/>
      <c r="AP6" s="500"/>
      <c r="AQ6" s="500"/>
      <c r="AR6" s="500"/>
      <c r="AS6" s="500"/>
      <c r="AT6" s="501"/>
      <c r="AU6" s="502" t="s">
        <v>101</v>
      </c>
      <c r="AV6" s="503"/>
      <c r="AW6" s="503"/>
      <c r="AX6" s="503"/>
      <c r="AY6" s="504" t="s">
        <v>102</v>
      </c>
      <c r="AZ6" s="505"/>
      <c r="BA6" s="505"/>
      <c r="BB6" s="505"/>
      <c r="BC6" s="505"/>
      <c r="BD6" s="505"/>
      <c r="BE6" s="505"/>
      <c r="BF6" s="505"/>
      <c r="BG6" s="505"/>
      <c r="BH6" s="505"/>
      <c r="BI6" s="505"/>
      <c r="BJ6" s="505"/>
      <c r="BK6" s="505"/>
      <c r="BL6" s="505"/>
      <c r="BM6" s="506"/>
      <c r="BN6" s="470">
        <v>776200</v>
      </c>
      <c r="BO6" s="471"/>
      <c r="BP6" s="471"/>
      <c r="BQ6" s="471"/>
      <c r="BR6" s="471"/>
      <c r="BS6" s="471"/>
      <c r="BT6" s="471"/>
      <c r="BU6" s="472"/>
      <c r="BV6" s="470">
        <v>525158</v>
      </c>
      <c r="BW6" s="471"/>
      <c r="BX6" s="471"/>
      <c r="BY6" s="471"/>
      <c r="BZ6" s="471"/>
      <c r="CA6" s="471"/>
      <c r="CB6" s="471"/>
      <c r="CC6" s="472"/>
      <c r="CD6" s="473" t="s">
        <v>103</v>
      </c>
      <c r="CE6" s="474"/>
      <c r="CF6" s="474"/>
      <c r="CG6" s="474"/>
      <c r="CH6" s="474"/>
      <c r="CI6" s="474"/>
      <c r="CJ6" s="474"/>
      <c r="CK6" s="474"/>
      <c r="CL6" s="474"/>
      <c r="CM6" s="474"/>
      <c r="CN6" s="474"/>
      <c r="CO6" s="474"/>
      <c r="CP6" s="474"/>
      <c r="CQ6" s="474"/>
      <c r="CR6" s="474"/>
      <c r="CS6" s="475"/>
      <c r="CT6" s="507">
        <v>96.5</v>
      </c>
      <c r="CU6" s="508"/>
      <c r="CV6" s="508"/>
      <c r="CW6" s="508"/>
      <c r="CX6" s="508"/>
      <c r="CY6" s="508"/>
      <c r="CZ6" s="508"/>
      <c r="DA6" s="509"/>
      <c r="DB6" s="507">
        <v>95.6</v>
      </c>
      <c r="DC6" s="508"/>
      <c r="DD6" s="508"/>
      <c r="DE6" s="508"/>
      <c r="DF6" s="508"/>
      <c r="DG6" s="508"/>
      <c r="DH6" s="508"/>
      <c r="DI6" s="509"/>
      <c r="DJ6" s="186"/>
      <c r="DK6" s="186"/>
      <c r="DL6" s="186"/>
      <c r="DM6" s="186"/>
      <c r="DN6" s="186"/>
      <c r="DO6" s="186"/>
    </row>
    <row r="7" spans="1:119" ht="18.75" customHeight="1" x14ac:dyDescent="0.2">
      <c r="A7" s="187"/>
      <c r="B7" s="446"/>
      <c r="C7" s="447"/>
      <c r="D7" s="447"/>
      <c r="E7" s="448"/>
      <c r="F7" s="448"/>
      <c r="G7" s="448"/>
      <c r="H7" s="448"/>
      <c r="I7" s="448"/>
      <c r="J7" s="448"/>
      <c r="K7" s="448"/>
      <c r="L7" s="448"/>
      <c r="M7" s="448"/>
      <c r="N7" s="448"/>
      <c r="O7" s="448"/>
      <c r="P7" s="448"/>
      <c r="Q7" s="448"/>
      <c r="R7" s="454"/>
      <c r="S7" s="454"/>
      <c r="T7" s="454"/>
      <c r="U7" s="454"/>
      <c r="V7" s="455"/>
      <c r="W7" s="458"/>
      <c r="X7" s="459"/>
      <c r="Y7" s="459"/>
      <c r="Z7" s="459"/>
      <c r="AA7" s="459"/>
      <c r="AB7" s="447"/>
      <c r="AC7" s="493"/>
      <c r="AD7" s="494"/>
      <c r="AE7" s="494"/>
      <c r="AF7" s="494"/>
      <c r="AG7" s="494"/>
      <c r="AH7" s="494"/>
      <c r="AI7" s="494"/>
      <c r="AJ7" s="494"/>
      <c r="AK7" s="494"/>
      <c r="AL7" s="495"/>
      <c r="AM7" s="499" t="s">
        <v>104</v>
      </c>
      <c r="AN7" s="500"/>
      <c r="AO7" s="500"/>
      <c r="AP7" s="500"/>
      <c r="AQ7" s="500"/>
      <c r="AR7" s="500"/>
      <c r="AS7" s="500"/>
      <c r="AT7" s="501"/>
      <c r="AU7" s="502" t="s">
        <v>93</v>
      </c>
      <c r="AV7" s="503"/>
      <c r="AW7" s="503"/>
      <c r="AX7" s="503"/>
      <c r="AY7" s="504" t="s">
        <v>105</v>
      </c>
      <c r="AZ7" s="505"/>
      <c r="BA7" s="505"/>
      <c r="BB7" s="505"/>
      <c r="BC7" s="505"/>
      <c r="BD7" s="505"/>
      <c r="BE7" s="505"/>
      <c r="BF7" s="505"/>
      <c r="BG7" s="505"/>
      <c r="BH7" s="505"/>
      <c r="BI7" s="505"/>
      <c r="BJ7" s="505"/>
      <c r="BK7" s="505"/>
      <c r="BL7" s="505"/>
      <c r="BM7" s="506"/>
      <c r="BN7" s="470">
        <v>165222</v>
      </c>
      <c r="BO7" s="471"/>
      <c r="BP7" s="471"/>
      <c r="BQ7" s="471"/>
      <c r="BR7" s="471"/>
      <c r="BS7" s="471"/>
      <c r="BT7" s="471"/>
      <c r="BU7" s="472"/>
      <c r="BV7" s="470">
        <v>113930</v>
      </c>
      <c r="BW7" s="471"/>
      <c r="BX7" s="471"/>
      <c r="BY7" s="471"/>
      <c r="BZ7" s="471"/>
      <c r="CA7" s="471"/>
      <c r="CB7" s="471"/>
      <c r="CC7" s="472"/>
      <c r="CD7" s="473" t="s">
        <v>106</v>
      </c>
      <c r="CE7" s="474"/>
      <c r="CF7" s="474"/>
      <c r="CG7" s="474"/>
      <c r="CH7" s="474"/>
      <c r="CI7" s="474"/>
      <c r="CJ7" s="474"/>
      <c r="CK7" s="474"/>
      <c r="CL7" s="474"/>
      <c r="CM7" s="474"/>
      <c r="CN7" s="474"/>
      <c r="CO7" s="474"/>
      <c r="CP7" s="474"/>
      <c r="CQ7" s="474"/>
      <c r="CR7" s="474"/>
      <c r="CS7" s="475"/>
      <c r="CT7" s="470">
        <v>10292608</v>
      </c>
      <c r="CU7" s="471"/>
      <c r="CV7" s="471"/>
      <c r="CW7" s="471"/>
      <c r="CX7" s="471"/>
      <c r="CY7" s="471"/>
      <c r="CZ7" s="471"/>
      <c r="DA7" s="472"/>
      <c r="DB7" s="470">
        <v>10039963</v>
      </c>
      <c r="DC7" s="471"/>
      <c r="DD7" s="471"/>
      <c r="DE7" s="471"/>
      <c r="DF7" s="471"/>
      <c r="DG7" s="471"/>
      <c r="DH7" s="471"/>
      <c r="DI7" s="472"/>
      <c r="DJ7" s="186"/>
      <c r="DK7" s="186"/>
      <c r="DL7" s="186"/>
      <c r="DM7" s="186"/>
      <c r="DN7" s="186"/>
      <c r="DO7" s="186"/>
    </row>
    <row r="8" spans="1:119" ht="18.75" customHeight="1" thickBot="1" x14ac:dyDescent="0.25">
      <c r="A8" s="187"/>
      <c r="B8" s="479"/>
      <c r="C8" s="480"/>
      <c r="D8" s="480"/>
      <c r="E8" s="481"/>
      <c r="F8" s="481"/>
      <c r="G8" s="481"/>
      <c r="H8" s="481"/>
      <c r="I8" s="481"/>
      <c r="J8" s="481"/>
      <c r="K8" s="481"/>
      <c r="L8" s="481"/>
      <c r="M8" s="481"/>
      <c r="N8" s="481"/>
      <c r="O8" s="481"/>
      <c r="P8" s="481"/>
      <c r="Q8" s="481"/>
      <c r="R8" s="484"/>
      <c r="S8" s="484"/>
      <c r="T8" s="484"/>
      <c r="U8" s="484"/>
      <c r="V8" s="485"/>
      <c r="W8" s="488"/>
      <c r="X8" s="489"/>
      <c r="Y8" s="489"/>
      <c r="Z8" s="489"/>
      <c r="AA8" s="489"/>
      <c r="AB8" s="480"/>
      <c r="AC8" s="496"/>
      <c r="AD8" s="497"/>
      <c r="AE8" s="497"/>
      <c r="AF8" s="497"/>
      <c r="AG8" s="497"/>
      <c r="AH8" s="497"/>
      <c r="AI8" s="497"/>
      <c r="AJ8" s="497"/>
      <c r="AK8" s="497"/>
      <c r="AL8" s="498"/>
      <c r="AM8" s="499" t="s">
        <v>107</v>
      </c>
      <c r="AN8" s="500"/>
      <c r="AO8" s="500"/>
      <c r="AP8" s="500"/>
      <c r="AQ8" s="500"/>
      <c r="AR8" s="500"/>
      <c r="AS8" s="500"/>
      <c r="AT8" s="501"/>
      <c r="AU8" s="502" t="s">
        <v>108</v>
      </c>
      <c r="AV8" s="503"/>
      <c r="AW8" s="503"/>
      <c r="AX8" s="503"/>
      <c r="AY8" s="504" t="s">
        <v>109</v>
      </c>
      <c r="AZ8" s="505"/>
      <c r="BA8" s="505"/>
      <c r="BB8" s="505"/>
      <c r="BC8" s="505"/>
      <c r="BD8" s="505"/>
      <c r="BE8" s="505"/>
      <c r="BF8" s="505"/>
      <c r="BG8" s="505"/>
      <c r="BH8" s="505"/>
      <c r="BI8" s="505"/>
      <c r="BJ8" s="505"/>
      <c r="BK8" s="505"/>
      <c r="BL8" s="505"/>
      <c r="BM8" s="506"/>
      <c r="BN8" s="470">
        <v>610978</v>
      </c>
      <c r="BO8" s="471"/>
      <c r="BP8" s="471"/>
      <c r="BQ8" s="471"/>
      <c r="BR8" s="471"/>
      <c r="BS8" s="471"/>
      <c r="BT8" s="471"/>
      <c r="BU8" s="472"/>
      <c r="BV8" s="470">
        <v>411228</v>
      </c>
      <c r="BW8" s="471"/>
      <c r="BX8" s="471"/>
      <c r="BY8" s="471"/>
      <c r="BZ8" s="471"/>
      <c r="CA8" s="471"/>
      <c r="CB8" s="471"/>
      <c r="CC8" s="472"/>
      <c r="CD8" s="473" t="s">
        <v>110</v>
      </c>
      <c r="CE8" s="474"/>
      <c r="CF8" s="474"/>
      <c r="CG8" s="474"/>
      <c r="CH8" s="474"/>
      <c r="CI8" s="474"/>
      <c r="CJ8" s="474"/>
      <c r="CK8" s="474"/>
      <c r="CL8" s="474"/>
      <c r="CM8" s="474"/>
      <c r="CN8" s="474"/>
      <c r="CO8" s="474"/>
      <c r="CP8" s="474"/>
      <c r="CQ8" s="474"/>
      <c r="CR8" s="474"/>
      <c r="CS8" s="475"/>
      <c r="CT8" s="510">
        <v>0.44</v>
      </c>
      <c r="CU8" s="511"/>
      <c r="CV8" s="511"/>
      <c r="CW8" s="511"/>
      <c r="CX8" s="511"/>
      <c r="CY8" s="511"/>
      <c r="CZ8" s="511"/>
      <c r="DA8" s="512"/>
      <c r="DB8" s="510">
        <v>0.45</v>
      </c>
      <c r="DC8" s="511"/>
      <c r="DD8" s="511"/>
      <c r="DE8" s="511"/>
      <c r="DF8" s="511"/>
      <c r="DG8" s="511"/>
      <c r="DH8" s="511"/>
      <c r="DI8" s="512"/>
      <c r="DJ8" s="186"/>
      <c r="DK8" s="186"/>
      <c r="DL8" s="186"/>
      <c r="DM8" s="186"/>
      <c r="DN8" s="186"/>
      <c r="DO8" s="186"/>
    </row>
    <row r="9" spans="1:119" ht="18.75" customHeight="1" thickBot="1" x14ac:dyDescent="0.25">
      <c r="A9" s="187"/>
      <c r="B9" s="464" t="s">
        <v>111</v>
      </c>
      <c r="C9" s="465"/>
      <c r="D9" s="465"/>
      <c r="E9" s="465"/>
      <c r="F9" s="465"/>
      <c r="G9" s="465"/>
      <c r="H9" s="465"/>
      <c r="I9" s="465"/>
      <c r="J9" s="465"/>
      <c r="K9" s="513"/>
      <c r="L9" s="514" t="s">
        <v>112</v>
      </c>
      <c r="M9" s="515"/>
      <c r="N9" s="515"/>
      <c r="O9" s="515"/>
      <c r="P9" s="515"/>
      <c r="Q9" s="516"/>
      <c r="R9" s="517">
        <v>29237</v>
      </c>
      <c r="S9" s="518"/>
      <c r="T9" s="518"/>
      <c r="U9" s="518"/>
      <c r="V9" s="519"/>
      <c r="W9" s="427" t="s">
        <v>113</v>
      </c>
      <c r="X9" s="428"/>
      <c r="Y9" s="428"/>
      <c r="Z9" s="428"/>
      <c r="AA9" s="428"/>
      <c r="AB9" s="428"/>
      <c r="AC9" s="428"/>
      <c r="AD9" s="428"/>
      <c r="AE9" s="428"/>
      <c r="AF9" s="428"/>
      <c r="AG9" s="428"/>
      <c r="AH9" s="428"/>
      <c r="AI9" s="428"/>
      <c r="AJ9" s="428"/>
      <c r="AK9" s="428"/>
      <c r="AL9" s="429"/>
      <c r="AM9" s="499" t="s">
        <v>114</v>
      </c>
      <c r="AN9" s="500"/>
      <c r="AO9" s="500"/>
      <c r="AP9" s="500"/>
      <c r="AQ9" s="500"/>
      <c r="AR9" s="500"/>
      <c r="AS9" s="500"/>
      <c r="AT9" s="501"/>
      <c r="AU9" s="502" t="s">
        <v>101</v>
      </c>
      <c r="AV9" s="503"/>
      <c r="AW9" s="503"/>
      <c r="AX9" s="503"/>
      <c r="AY9" s="504" t="s">
        <v>115</v>
      </c>
      <c r="AZ9" s="505"/>
      <c r="BA9" s="505"/>
      <c r="BB9" s="505"/>
      <c r="BC9" s="505"/>
      <c r="BD9" s="505"/>
      <c r="BE9" s="505"/>
      <c r="BF9" s="505"/>
      <c r="BG9" s="505"/>
      <c r="BH9" s="505"/>
      <c r="BI9" s="505"/>
      <c r="BJ9" s="505"/>
      <c r="BK9" s="505"/>
      <c r="BL9" s="505"/>
      <c r="BM9" s="506"/>
      <c r="BN9" s="470">
        <v>199750</v>
      </c>
      <c r="BO9" s="471"/>
      <c r="BP9" s="471"/>
      <c r="BQ9" s="471"/>
      <c r="BR9" s="471"/>
      <c r="BS9" s="471"/>
      <c r="BT9" s="471"/>
      <c r="BU9" s="472"/>
      <c r="BV9" s="470">
        <v>14178</v>
      </c>
      <c r="BW9" s="471"/>
      <c r="BX9" s="471"/>
      <c r="BY9" s="471"/>
      <c r="BZ9" s="471"/>
      <c r="CA9" s="471"/>
      <c r="CB9" s="471"/>
      <c r="CC9" s="472"/>
      <c r="CD9" s="473" t="s">
        <v>116</v>
      </c>
      <c r="CE9" s="474"/>
      <c r="CF9" s="474"/>
      <c r="CG9" s="474"/>
      <c r="CH9" s="474"/>
      <c r="CI9" s="474"/>
      <c r="CJ9" s="474"/>
      <c r="CK9" s="474"/>
      <c r="CL9" s="474"/>
      <c r="CM9" s="474"/>
      <c r="CN9" s="474"/>
      <c r="CO9" s="474"/>
      <c r="CP9" s="474"/>
      <c r="CQ9" s="474"/>
      <c r="CR9" s="474"/>
      <c r="CS9" s="475"/>
      <c r="CT9" s="467">
        <v>19.399999999999999</v>
      </c>
      <c r="CU9" s="468"/>
      <c r="CV9" s="468"/>
      <c r="CW9" s="468"/>
      <c r="CX9" s="468"/>
      <c r="CY9" s="468"/>
      <c r="CZ9" s="468"/>
      <c r="DA9" s="469"/>
      <c r="DB9" s="467">
        <v>20.2</v>
      </c>
      <c r="DC9" s="468"/>
      <c r="DD9" s="468"/>
      <c r="DE9" s="468"/>
      <c r="DF9" s="468"/>
      <c r="DG9" s="468"/>
      <c r="DH9" s="468"/>
      <c r="DI9" s="469"/>
      <c r="DJ9" s="186"/>
      <c r="DK9" s="186"/>
      <c r="DL9" s="186"/>
      <c r="DM9" s="186"/>
      <c r="DN9" s="186"/>
      <c r="DO9" s="186"/>
    </row>
    <row r="10" spans="1:119" ht="18.75" customHeight="1" thickBot="1" x14ac:dyDescent="0.25">
      <c r="A10" s="187"/>
      <c r="B10" s="464"/>
      <c r="C10" s="465"/>
      <c r="D10" s="465"/>
      <c r="E10" s="465"/>
      <c r="F10" s="465"/>
      <c r="G10" s="465"/>
      <c r="H10" s="465"/>
      <c r="I10" s="465"/>
      <c r="J10" s="465"/>
      <c r="K10" s="513"/>
      <c r="L10" s="520" t="s">
        <v>117</v>
      </c>
      <c r="M10" s="500"/>
      <c r="N10" s="500"/>
      <c r="O10" s="500"/>
      <c r="P10" s="500"/>
      <c r="Q10" s="501"/>
      <c r="R10" s="521">
        <v>31671</v>
      </c>
      <c r="S10" s="522"/>
      <c r="T10" s="522"/>
      <c r="U10" s="522"/>
      <c r="V10" s="523"/>
      <c r="W10" s="458"/>
      <c r="X10" s="459"/>
      <c r="Y10" s="459"/>
      <c r="Z10" s="459"/>
      <c r="AA10" s="459"/>
      <c r="AB10" s="459"/>
      <c r="AC10" s="459"/>
      <c r="AD10" s="459"/>
      <c r="AE10" s="459"/>
      <c r="AF10" s="459"/>
      <c r="AG10" s="459"/>
      <c r="AH10" s="459"/>
      <c r="AI10" s="459"/>
      <c r="AJ10" s="459"/>
      <c r="AK10" s="459"/>
      <c r="AL10" s="462"/>
      <c r="AM10" s="499" t="s">
        <v>118</v>
      </c>
      <c r="AN10" s="500"/>
      <c r="AO10" s="500"/>
      <c r="AP10" s="500"/>
      <c r="AQ10" s="500"/>
      <c r="AR10" s="500"/>
      <c r="AS10" s="500"/>
      <c r="AT10" s="501"/>
      <c r="AU10" s="502" t="s">
        <v>119</v>
      </c>
      <c r="AV10" s="503"/>
      <c r="AW10" s="503"/>
      <c r="AX10" s="503"/>
      <c r="AY10" s="504" t="s">
        <v>120</v>
      </c>
      <c r="AZ10" s="505"/>
      <c r="BA10" s="505"/>
      <c r="BB10" s="505"/>
      <c r="BC10" s="505"/>
      <c r="BD10" s="505"/>
      <c r="BE10" s="505"/>
      <c r="BF10" s="505"/>
      <c r="BG10" s="505"/>
      <c r="BH10" s="505"/>
      <c r="BI10" s="505"/>
      <c r="BJ10" s="505"/>
      <c r="BK10" s="505"/>
      <c r="BL10" s="505"/>
      <c r="BM10" s="506"/>
      <c r="BN10" s="470">
        <v>8</v>
      </c>
      <c r="BO10" s="471"/>
      <c r="BP10" s="471"/>
      <c r="BQ10" s="471"/>
      <c r="BR10" s="471"/>
      <c r="BS10" s="471"/>
      <c r="BT10" s="471"/>
      <c r="BU10" s="472"/>
      <c r="BV10" s="470">
        <v>9</v>
      </c>
      <c r="BW10" s="471"/>
      <c r="BX10" s="471"/>
      <c r="BY10" s="471"/>
      <c r="BZ10" s="471"/>
      <c r="CA10" s="471"/>
      <c r="CB10" s="471"/>
      <c r="CC10" s="47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4"/>
      <c r="C11" s="465"/>
      <c r="D11" s="465"/>
      <c r="E11" s="465"/>
      <c r="F11" s="465"/>
      <c r="G11" s="465"/>
      <c r="H11" s="465"/>
      <c r="I11" s="465"/>
      <c r="J11" s="465"/>
      <c r="K11" s="513"/>
      <c r="L11" s="524" t="s">
        <v>122</v>
      </c>
      <c r="M11" s="525"/>
      <c r="N11" s="525"/>
      <c r="O11" s="525"/>
      <c r="P11" s="525"/>
      <c r="Q11" s="526"/>
      <c r="R11" s="527" t="s">
        <v>123</v>
      </c>
      <c r="S11" s="528"/>
      <c r="T11" s="528"/>
      <c r="U11" s="528"/>
      <c r="V11" s="529"/>
      <c r="W11" s="458"/>
      <c r="X11" s="459"/>
      <c r="Y11" s="459"/>
      <c r="Z11" s="459"/>
      <c r="AA11" s="459"/>
      <c r="AB11" s="459"/>
      <c r="AC11" s="459"/>
      <c r="AD11" s="459"/>
      <c r="AE11" s="459"/>
      <c r="AF11" s="459"/>
      <c r="AG11" s="459"/>
      <c r="AH11" s="459"/>
      <c r="AI11" s="459"/>
      <c r="AJ11" s="459"/>
      <c r="AK11" s="459"/>
      <c r="AL11" s="462"/>
      <c r="AM11" s="499" t="s">
        <v>124</v>
      </c>
      <c r="AN11" s="500"/>
      <c r="AO11" s="500"/>
      <c r="AP11" s="500"/>
      <c r="AQ11" s="500"/>
      <c r="AR11" s="500"/>
      <c r="AS11" s="500"/>
      <c r="AT11" s="501"/>
      <c r="AU11" s="502" t="s">
        <v>125</v>
      </c>
      <c r="AV11" s="503"/>
      <c r="AW11" s="503"/>
      <c r="AX11" s="503"/>
      <c r="AY11" s="504" t="s">
        <v>126</v>
      </c>
      <c r="AZ11" s="505"/>
      <c r="BA11" s="505"/>
      <c r="BB11" s="505"/>
      <c r="BC11" s="505"/>
      <c r="BD11" s="505"/>
      <c r="BE11" s="505"/>
      <c r="BF11" s="505"/>
      <c r="BG11" s="505"/>
      <c r="BH11" s="505"/>
      <c r="BI11" s="505"/>
      <c r="BJ11" s="505"/>
      <c r="BK11" s="505"/>
      <c r="BL11" s="505"/>
      <c r="BM11" s="506"/>
      <c r="BN11" s="470">
        <v>0</v>
      </c>
      <c r="BO11" s="471"/>
      <c r="BP11" s="471"/>
      <c r="BQ11" s="471"/>
      <c r="BR11" s="471"/>
      <c r="BS11" s="471"/>
      <c r="BT11" s="471"/>
      <c r="BU11" s="472"/>
      <c r="BV11" s="470">
        <v>0</v>
      </c>
      <c r="BW11" s="471"/>
      <c r="BX11" s="471"/>
      <c r="BY11" s="471"/>
      <c r="BZ11" s="471"/>
      <c r="CA11" s="471"/>
      <c r="CB11" s="471"/>
      <c r="CC11" s="472"/>
      <c r="CD11" s="473" t="s">
        <v>127</v>
      </c>
      <c r="CE11" s="474"/>
      <c r="CF11" s="474"/>
      <c r="CG11" s="474"/>
      <c r="CH11" s="474"/>
      <c r="CI11" s="474"/>
      <c r="CJ11" s="474"/>
      <c r="CK11" s="474"/>
      <c r="CL11" s="474"/>
      <c r="CM11" s="474"/>
      <c r="CN11" s="474"/>
      <c r="CO11" s="474"/>
      <c r="CP11" s="474"/>
      <c r="CQ11" s="474"/>
      <c r="CR11" s="474"/>
      <c r="CS11" s="475"/>
      <c r="CT11" s="510" t="s">
        <v>128</v>
      </c>
      <c r="CU11" s="511"/>
      <c r="CV11" s="511"/>
      <c r="CW11" s="511"/>
      <c r="CX11" s="511"/>
      <c r="CY11" s="511"/>
      <c r="CZ11" s="511"/>
      <c r="DA11" s="512"/>
      <c r="DB11" s="510" t="s">
        <v>129</v>
      </c>
      <c r="DC11" s="511"/>
      <c r="DD11" s="511"/>
      <c r="DE11" s="511"/>
      <c r="DF11" s="511"/>
      <c r="DG11" s="511"/>
      <c r="DH11" s="511"/>
      <c r="DI11" s="512"/>
      <c r="DJ11" s="186"/>
      <c r="DK11" s="186"/>
      <c r="DL11" s="186"/>
      <c r="DM11" s="186"/>
      <c r="DN11" s="186"/>
      <c r="DO11" s="186"/>
    </row>
    <row r="12" spans="1:119" ht="18.75" customHeight="1" x14ac:dyDescent="0.2">
      <c r="A12" s="187"/>
      <c r="B12" s="530" t="s">
        <v>130</v>
      </c>
      <c r="C12" s="531"/>
      <c r="D12" s="531"/>
      <c r="E12" s="531"/>
      <c r="F12" s="531"/>
      <c r="G12" s="531"/>
      <c r="H12" s="531"/>
      <c r="I12" s="531"/>
      <c r="J12" s="531"/>
      <c r="K12" s="532"/>
      <c r="L12" s="539" t="s">
        <v>131</v>
      </c>
      <c r="M12" s="540"/>
      <c r="N12" s="540"/>
      <c r="O12" s="540"/>
      <c r="P12" s="540"/>
      <c r="Q12" s="541"/>
      <c r="R12" s="542">
        <v>30770</v>
      </c>
      <c r="S12" s="543"/>
      <c r="T12" s="543"/>
      <c r="U12" s="543"/>
      <c r="V12" s="544"/>
      <c r="W12" s="545" t="s">
        <v>1</v>
      </c>
      <c r="X12" s="503"/>
      <c r="Y12" s="503"/>
      <c r="Z12" s="503"/>
      <c r="AA12" s="503"/>
      <c r="AB12" s="546"/>
      <c r="AC12" s="547" t="s">
        <v>132</v>
      </c>
      <c r="AD12" s="548"/>
      <c r="AE12" s="548"/>
      <c r="AF12" s="548"/>
      <c r="AG12" s="549"/>
      <c r="AH12" s="547" t="s">
        <v>133</v>
      </c>
      <c r="AI12" s="548"/>
      <c r="AJ12" s="548"/>
      <c r="AK12" s="548"/>
      <c r="AL12" s="550"/>
      <c r="AM12" s="499" t="s">
        <v>134</v>
      </c>
      <c r="AN12" s="500"/>
      <c r="AO12" s="500"/>
      <c r="AP12" s="500"/>
      <c r="AQ12" s="500"/>
      <c r="AR12" s="500"/>
      <c r="AS12" s="500"/>
      <c r="AT12" s="501"/>
      <c r="AU12" s="502" t="s">
        <v>135</v>
      </c>
      <c r="AV12" s="503"/>
      <c r="AW12" s="503"/>
      <c r="AX12" s="503"/>
      <c r="AY12" s="504" t="s">
        <v>136</v>
      </c>
      <c r="AZ12" s="505"/>
      <c r="BA12" s="505"/>
      <c r="BB12" s="505"/>
      <c r="BC12" s="505"/>
      <c r="BD12" s="505"/>
      <c r="BE12" s="505"/>
      <c r="BF12" s="505"/>
      <c r="BG12" s="505"/>
      <c r="BH12" s="505"/>
      <c r="BI12" s="505"/>
      <c r="BJ12" s="505"/>
      <c r="BK12" s="505"/>
      <c r="BL12" s="505"/>
      <c r="BM12" s="506"/>
      <c r="BN12" s="470">
        <v>0</v>
      </c>
      <c r="BO12" s="471"/>
      <c r="BP12" s="471"/>
      <c r="BQ12" s="471"/>
      <c r="BR12" s="471"/>
      <c r="BS12" s="471"/>
      <c r="BT12" s="471"/>
      <c r="BU12" s="472"/>
      <c r="BV12" s="470">
        <v>100000</v>
      </c>
      <c r="BW12" s="471"/>
      <c r="BX12" s="471"/>
      <c r="BY12" s="471"/>
      <c r="BZ12" s="471"/>
      <c r="CA12" s="471"/>
      <c r="CB12" s="471"/>
      <c r="CC12" s="472"/>
      <c r="CD12" s="473" t="s">
        <v>137</v>
      </c>
      <c r="CE12" s="474"/>
      <c r="CF12" s="474"/>
      <c r="CG12" s="474"/>
      <c r="CH12" s="474"/>
      <c r="CI12" s="474"/>
      <c r="CJ12" s="474"/>
      <c r="CK12" s="474"/>
      <c r="CL12" s="474"/>
      <c r="CM12" s="474"/>
      <c r="CN12" s="474"/>
      <c r="CO12" s="474"/>
      <c r="CP12" s="474"/>
      <c r="CQ12" s="474"/>
      <c r="CR12" s="474"/>
      <c r="CS12" s="475"/>
      <c r="CT12" s="510" t="s">
        <v>128</v>
      </c>
      <c r="CU12" s="511"/>
      <c r="CV12" s="511"/>
      <c r="CW12" s="511"/>
      <c r="CX12" s="511"/>
      <c r="CY12" s="511"/>
      <c r="CZ12" s="511"/>
      <c r="DA12" s="512"/>
      <c r="DB12" s="510" t="s">
        <v>138</v>
      </c>
      <c r="DC12" s="511"/>
      <c r="DD12" s="511"/>
      <c r="DE12" s="511"/>
      <c r="DF12" s="511"/>
      <c r="DG12" s="511"/>
      <c r="DH12" s="511"/>
      <c r="DI12" s="512"/>
      <c r="DJ12" s="186"/>
      <c r="DK12" s="186"/>
      <c r="DL12" s="186"/>
      <c r="DM12" s="186"/>
      <c r="DN12" s="186"/>
      <c r="DO12" s="186"/>
    </row>
    <row r="13" spans="1:119" ht="18.75" customHeight="1" x14ac:dyDescent="0.2">
      <c r="A13" s="187"/>
      <c r="B13" s="533"/>
      <c r="C13" s="534"/>
      <c r="D13" s="534"/>
      <c r="E13" s="534"/>
      <c r="F13" s="534"/>
      <c r="G13" s="534"/>
      <c r="H13" s="534"/>
      <c r="I13" s="534"/>
      <c r="J13" s="534"/>
      <c r="K13" s="535"/>
      <c r="L13" s="197"/>
      <c r="M13" s="561" t="s">
        <v>139</v>
      </c>
      <c r="N13" s="562"/>
      <c r="O13" s="562"/>
      <c r="P13" s="562"/>
      <c r="Q13" s="563"/>
      <c r="R13" s="554">
        <v>30543</v>
      </c>
      <c r="S13" s="555"/>
      <c r="T13" s="555"/>
      <c r="U13" s="555"/>
      <c r="V13" s="556"/>
      <c r="W13" s="486" t="s">
        <v>140</v>
      </c>
      <c r="X13" s="487"/>
      <c r="Y13" s="487"/>
      <c r="Z13" s="487"/>
      <c r="AA13" s="487"/>
      <c r="AB13" s="477"/>
      <c r="AC13" s="521">
        <v>3949</v>
      </c>
      <c r="AD13" s="522"/>
      <c r="AE13" s="522"/>
      <c r="AF13" s="522"/>
      <c r="AG13" s="564"/>
      <c r="AH13" s="521">
        <v>4155</v>
      </c>
      <c r="AI13" s="522"/>
      <c r="AJ13" s="522"/>
      <c r="AK13" s="522"/>
      <c r="AL13" s="523"/>
      <c r="AM13" s="499" t="s">
        <v>141</v>
      </c>
      <c r="AN13" s="500"/>
      <c r="AO13" s="500"/>
      <c r="AP13" s="500"/>
      <c r="AQ13" s="500"/>
      <c r="AR13" s="500"/>
      <c r="AS13" s="500"/>
      <c r="AT13" s="501"/>
      <c r="AU13" s="502" t="s">
        <v>142</v>
      </c>
      <c r="AV13" s="503"/>
      <c r="AW13" s="503"/>
      <c r="AX13" s="503"/>
      <c r="AY13" s="504" t="s">
        <v>143</v>
      </c>
      <c r="AZ13" s="505"/>
      <c r="BA13" s="505"/>
      <c r="BB13" s="505"/>
      <c r="BC13" s="505"/>
      <c r="BD13" s="505"/>
      <c r="BE13" s="505"/>
      <c r="BF13" s="505"/>
      <c r="BG13" s="505"/>
      <c r="BH13" s="505"/>
      <c r="BI13" s="505"/>
      <c r="BJ13" s="505"/>
      <c r="BK13" s="505"/>
      <c r="BL13" s="505"/>
      <c r="BM13" s="506"/>
      <c r="BN13" s="470">
        <v>199758</v>
      </c>
      <c r="BO13" s="471"/>
      <c r="BP13" s="471"/>
      <c r="BQ13" s="471"/>
      <c r="BR13" s="471"/>
      <c r="BS13" s="471"/>
      <c r="BT13" s="471"/>
      <c r="BU13" s="472"/>
      <c r="BV13" s="470">
        <v>-85813</v>
      </c>
      <c r="BW13" s="471"/>
      <c r="BX13" s="471"/>
      <c r="BY13" s="471"/>
      <c r="BZ13" s="471"/>
      <c r="CA13" s="471"/>
      <c r="CB13" s="471"/>
      <c r="CC13" s="472"/>
      <c r="CD13" s="473" t="s">
        <v>144</v>
      </c>
      <c r="CE13" s="474"/>
      <c r="CF13" s="474"/>
      <c r="CG13" s="474"/>
      <c r="CH13" s="474"/>
      <c r="CI13" s="474"/>
      <c r="CJ13" s="474"/>
      <c r="CK13" s="474"/>
      <c r="CL13" s="474"/>
      <c r="CM13" s="474"/>
      <c r="CN13" s="474"/>
      <c r="CO13" s="474"/>
      <c r="CP13" s="474"/>
      <c r="CQ13" s="474"/>
      <c r="CR13" s="474"/>
      <c r="CS13" s="475"/>
      <c r="CT13" s="467">
        <v>16.399999999999999</v>
      </c>
      <c r="CU13" s="468"/>
      <c r="CV13" s="468"/>
      <c r="CW13" s="468"/>
      <c r="CX13" s="468"/>
      <c r="CY13" s="468"/>
      <c r="CZ13" s="468"/>
      <c r="DA13" s="469"/>
      <c r="DB13" s="467">
        <v>16</v>
      </c>
      <c r="DC13" s="468"/>
      <c r="DD13" s="468"/>
      <c r="DE13" s="468"/>
      <c r="DF13" s="468"/>
      <c r="DG13" s="468"/>
      <c r="DH13" s="468"/>
      <c r="DI13" s="469"/>
      <c r="DJ13" s="186"/>
      <c r="DK13" s="186"/>
      <c r="DL13" s="186"/>
      <c r="DM13" s="186"/>
      <c r="DN13" s="186"/>
      <c r="DO13" s="186"/>
    </row>
    <row r="14" spans="1:119" ht="18.75" customHeight="1" thickBot="1" x14ac:dyDescent="0.25">
      <c r="A14" s="187"/>
      <c r="B14" s="533"/>
      <c r="C14" s="534"/>
      <c r="D14" s="534"/>
      <c r="E14" s="534"/>
      <c r="F14" s="534"/>
      <c r="G14" s="534"/>
      <c r="H14" s="534"/>
      <c r="I14" s="534"/>
      <c r="J14" s="534"/>
      <c r="K14" s="535"/>
      <c r="L14" s="551" t="s">
        <v>145</v>
      </c>
      <c r="M14" s="552"/>
      <c r="N14" s="552"/>
      <c r="O14" s="552"/>
      <c r="P14" s="552"/>
      <c r="Q14" s="553"/>
      <c r="R14" s="554">
        <v>31235</v>
      </c>
      <c r="S14" s="555"/>
      <c r="T14" s="555"/>
      <c r="U14" s="555"/>
      <c r="V14" s="556"/>
      <c r="W14" s="460"/>
      <c r="X14" s="461"/>
      <c r="Y14" s="461"/>
      <c r="Z14" s="461"/>
      <c r="AA14" s="461"/>
      <c r="AB14" s="450"/>
      <c r="AC14" s="557">
        <v>24</v>
      </c>
      <c r="AD14" s="558"/>
      <c r="AE14" s="558"/>
      <c r="AF14" s="558"/>
      <c r="AG14" s="559"/>
      <c r="AH14" s="557">
        <v>23.7</v>
      </c>
      <c r="AI14" s="558"/>
      <c r="AJ14" s="558"/>
      <c r="AK14" s="558"/>
      <c r="AL14" s="560"/>
      <c r="AM14" s="499"/>
      <c r="AN14" s="500"/>
      <c r="AO14" s="500"/>
      <c r="AP14" s="500"/>
      <c r="AQ14" s="500"/>
      <c r="AR14" s="500"/>
      <c r="AS14" s="500"/>
      <c r="AT14" s="501"/>
      <c r="AU14" s="502"/>
      <c r="AV14" s="503"/>
      <c r="AW14" s="503"/>
      <c r="AX14" s="503"/>
      <c r="AY14" s="504"/>
      <c r="AZ14" s="505"/>
      <c r="BA14" s="505"/>
      <c r="BB14" s="505"/>
      <c r="BC14" s="505"/>
      <c r="BD14" s="505"/>
      <c r="BE14" s="505"/>
      <c r="BF14" s="505"/>
      <c r="BG14" s="505"/>
      <c r="BH14" s="505"/>
      <c r="BI14" s="505"/>
      <c r="BJ14" s="505"/>
      <c r="BK14" s="505"/>
      <c r="BL14" s="505"/>
      <c r="BM14" s="506"/>
      <c r="BN14" s="470"/>
      <c r="BO14" s="471"/>
      <c r="BP14" s="471"/>
      <c r="BQ14" s="471"/>
      <c r="BR14" s="471"/>
      <c r="BS14" s="471"/>
      <c r="BT14" s="471"/>
      <c r="BU14" s="472"/>
      <c r="BV14" s="470"/>
      <c r="BW14" s="471"/>
      <c r="BX14" s="471"/>
      <c r="BY14" s="471"/>
      <c r="BZ14" s="471"/>
      <c r="CA14" s="471"/>
      <c r="CB14" s="471"/>
      <c r="CC14" s="472"/>
      <c r="CD14" s="565" t="s">
        <v>146</v>
      </c>
      <c r="CE14" s="566"/>
      <c r="CF14" s="566"/>
      <c r="CG14" s="566"/>
      <c r="CH14" s="566"/>
      <c r="CI14" s="566"/>
      <c r="CJ14" s="566"/>
      <c r="CK14" s="566"/>
      <c r="CL14" s="566"/>
      <c r="CM14" s="566"/>
      <c r="CN14" s="566"/>
      <c r="CO14" s="566"/>
      <c r="CP14" s="566"/>
      <c r="CQ14" s="566"/>
      <c r="CR14" s="566"/>
      <c r="CS14" s="567"/>
      <c r="CT14" s="568">
        <v>114.3</v>
      </c>
      <c r="CU14" s="569"/>
      <c r="CV14" s="569"/>
      <c r="CW14" s="569"/>
      <c r="CX14" s="569"/>
      <c r="CY14" s="569"/>
      <c r="CZ14" s="569"/>
      <c r="DA14" s="570"/>
      <c r="DB14" s="568">
        <v>147.1</v>
      </c>
      <c r="DC14" s="569"/>
      <c r="DD14" s="569"/>
      <c r="DE14" s="569"/>
      <c r="DF14" s="569"/>
      <c r="DG14" s="569"/>
      <c r="DH14" s="569"/>
      <c r="DI14" s="570"/>
      <c r="DJ14" s="186"/>
      <c r="DK14" s="186"/>
      <c r="DL14" s="186"/>
      <c r="DM14" s="186"/>
      <c r="DN14" s="186"/>
      <c r="DO14" s="186"/>
    </row>
    <row r="15" spans="1:119" ht="18.75" customHeight="1" x14ac:dyDescent="0.2">
      <c r="A15" s="187"/>
      <c r="B15" s="533"/>
      <c r="C15" s="534"/>
      <c r="D15" s="534"/>
      <c r="E15" s="534"/>
      <c r="F15" s="534"/>
      <c r="G15" s="534"/>
      <c r="H15" s="534"/>
      <c r="I15" s="534"/>
      <c r="J15" s="534"/>
      <c r="K15" s="535"/>
      <c r="L15" s="197"/>
      <c r="M15" s="561" t="s">
        <v>147</v>
      </c>
      <c r="N15" s="562"/>
      <c r="O15" s="562"/>
      <c r="P15" s="562"/>
      <c r="Q15" s="563"/>
      <c r="R15" s="554">
        <v>31011</v>
      </c>
      <c r="S15" s="555"/>
      <c r="T15" s="555"/>
      <c r="U15" s="555"/>
      <c r="V15" s="556"/>
      <c r="W15" s="486" t="s">
        <v>148</v>
      </c>
      <c r="X15" s="487"/>
      <c r="Y15" s="487"/>
      <c r="Z15" s="487"/>
      <c r="AA15" s="487"/>
      <c r="AB15" s="477"/>
      <c r="AC15" s="521">
        <v>3125</v>
      </c>
      <c r="AD15" s="522"/>
      <c r="AE15" s="522"/>
      <c r="AF15" s="522"/>
      <c r="AG15" s="564"/>
      <c r="AH15" s="521">
        <v>3544</v>
      </c>
      <c r="AI15" s="522"/>
      <c r="AJ15" s="522"/>
      <c r="AK15" s="522"/>
      <c r="AL15" s="523"/>
      <c r="AM15" s="499"/>
      <c r="AN15" s="500"/>
      <c r="AO15" s="500"/>
      <c r="AP15" s="500"/>
      <c r="AQ15" s="500"/>
      <c r="AR15" s="500"/>
      <c r="AS15" s="500"/>
      <c r="AT15" s="501"/>
      <c r="AU15" s="502"/>
      <c r="AV15" s="503"/>
      <c r="AW15" s="503"/>
      <c r="AX15" s="503"/>
      <c r="AY15" s="430" t="s">
        <v>149</v>
      </c>
      <c r="AZ15" s="431"/>
      <c r="BA15" s="431"/>
      <c r="BB15" s="431"/>
      <c r="BC15" s="431"/>
      <c r="BD15" s="431"/>
      <c r="BE15" s="431"/>
      <c r="BF15" s="431"/>
      <c r="BG15" s="431"/>
      <c r="BH15" s="431"/>
      <c r="BI15" s="431"/>
      <c r="BJ15" s="431"/>
      <c r="BK15" s="431"/>
      <c r="BL15" s="431"/>
      <c r="BM15" s="432"/>
      <c r="BN15" s="433">
        <v>3906855</v>
      </c>
      <c r="BO15" s="434"/>
      <c r="BP15" s="434"/>
      <c r="BQ15" s="434"/>
      <c r="BR15" s="434"/>
      <c r="BS15" s="434"/>
      <c r="BT15" s="434"/>
      <c r="BU15" s="435"/>
      <c r="BV15" s="433">
        <v>3726937</v>
      </c>
      <c r="BW15" s="434"/>
      <c r="BX15" s="434"/>
      <c r="BY15" s="434"/>
      <c r="BZ15" s="434"/>
      <c r="CA15" s="434"/>
      <c r="CB15" s="434"/>
      <c r="CC15" s="435"/>
      <c r="CD15" s="571" t="s">
        <v>150</v>
      </c>
      <c r="CE15" s="572"/>
      <c r="CF15" s="572"/>
      <c r="CG15" s="572"/>
      <c r="CH15" s="572"/>
      <c r="CI15" s="572"/>
      <c r="CJ15" s="572"/>
      <c r="CK15" s="572"/>
      <c r="CL15" s="572"/>
      <c r="CM15" s="572"/>
      <c r="CN15" s="572"/>
      <c r="CO15" s="572"/>
      <c r="CP15" s="572"/>
      <c r="CQ15" s="572"/>
      <c r="CR15" s="572"/>
      <c r="CS15" s="57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3"/>
      <c r="C16" s="534"/>
      <c r="D16" s="534"/>
      <c r="E16" s="534"/>
      <c r="F16" s="534"/>
      <c r="G16" s="534"/>
      <c r="H16" s="534"/>
      <c r="I16" s="534"/>
      <c r="J16" s="534"/>
      <c r="K16" s="535"/>
      <c r="L16" s="551" t="s">
        <v>151</v>
      </c>
      <c r="M16" s="582"/>
      <c r="N16" s="582"/>
      <c r="O16" s="582"/>
      <c r="P16" s="582"/>
      <c r="Q16" s="583"/>
      <c r="R16" s="574" t="s">
        <v>152</v>
      </c>
      <c r="S16" s="575"/>
      <c r="T16" s="575"/>
      <c r="U16" s="575"/>
      <c r="V16" s="576"/>
      <c r="W16" s="460"/>
      <c r="X16" s="461"/>
      <c r="Y16" s="461"/>
      <c r="Z16" s="461"/>
      <c r="AA16" s="461"/>
      <c r="AB16" s="450"/>
      <c r="AC16" s="557">
        <v>19</v>
      </c>
      <c r="AD16" s="558"/>
      <c r="AE16" s="558"/>
      <c r="AF16" s="558"/>
      <c r="AG16" s="559"/>
      <c r="AH16" s="557">
        <v>20.2</v>
      </c>
      <c r="AI16" s="558"/>
      <c r="AJ16" s="558"/>
      <c r="AK16" s="558"/>
      <c r="AL16" s="560"/>
      <c r="AM16" s="499"/>
      <c r="AN16" s="500"/>
      <c r="AO16" s="500"/>
      <c r="AP16" s="500"/>
      <c r="AQ16" s="500"/>
      <c r="AR16" s="500"/>
      <c r="AS16" s="500"/>
      <c r="AT16" s="501"/>
      <c r="AU16" s="502"/>
      <c r="AV16" s="503"/>
      <c r="AW16" s="503"/>
      <c r="AX16" s="503"/>
      <c r="AY16" s="504" t="s">
        <v>153</v>
      </c>
      <c r="AZ16" s="505"/>
      <c r="BA16" s="505"/>
      <c r="BB16" s="505"/>
      <c r="BC16" s="505"/>
      <c r="BD16" s="505"/>
      <c r="BE16" s="505"/>
      <c r="BF16" s="505"/>
      <c r="BG16" s="505"/>
      <c r="BH16" s="505"/>
      <c r="BI16" s="505"/>
      <c r="BJ16" s="505"/>
      <c r="BK16" s="505"/>
      <c r="BL16" s="505"/>
      <c r="BM16" s="506"/>
      <c r="BN16" s="470">
        <v>8783928</v>
      </c>
      <c r="BO16" s="471"/>
      <c r="BP16" s="471"/>
      <c r="BQ16" s="471"/>
      <c r="BR16" s="471"/>
      <c r="BS16" s="471"/>
      <c r="BT16" s="471"/>
      <c r="BU16" s="472"/>
      <c r="BV16" s="470">
        <v>8455198</v>
      </c>
      <c r="BW16" s="471"/>
      <c r="BX16" s="471"/>
      <c r="BY16" s="471"/>
      <c r="BZ16" s="471"/>
      <c r="CA16" s="471"/>
      <c r="CB16" s="471"/>
      <c r="CC16" s="472"/>
      <c r="CD16" s="201"/>
      <c r="CE16" s="580"/>
      <c r="CF16" s="580"/>
      <c r="CG16" s="580"/>
      <c r="CH16" s="580"/>
      <c r="CI16" s="580"/>
      <c r="CJ16" s="580"/>
      <c r="CK16" s="580"/>
      <c r="CL16" s="580"/>
      <c r="CM16" s="580"/>
      <c r="CN16" s="580"/>
      <c r="CO16" s="580"/>
      <c r="CP16" s="580"/>
      <c r="CQ16" s="580"/>
      <c r="CR16" s="580"/>
      <c r="CS16" s="581"/>
      <c r="CT16" s="467"/>
      <c r="CU16" s="468"/>
      <c r="CV16" s="468"/>
      <c r="CW16" s="468"/>
      <c r="CX16" s="468"/>
      <c r="CY16" s="468"/>
      <c r="CZ16" s="468"/>
      <c r="DA16" s="469"/>
      <c r="DB16" s="467"/>
      <c r="DC16" s="468"/>
      <c r="DD16" s="468"/>
      <c r="DE16" s="468"/>
      <c r="DF16" s="468"/>
      <c r="DG16" s="468"/>
      <c r="DH16" s="468"/>
      <c r="DI16" s="469"/>
      <c r="DJ16" s="186"/>
      <c r="DK16" s="186"/>
      <c r="DL16" s="186"/>
      <c r="DM16" s="186"/>
      <c r="DN16" s="186"/>
      <c r="DO16" s="186"/>
    </row>
    <row r="17" spans="1:119" ht="18.75" customHeight="1" thickBot="1" x14ac:dyDescent="0.25">
      <c r="A17" s="187"/>
      <c r="B17" s="536"/>
      <c r="C17" s="537"/>
      <c r="D17" s="537"/>
      <c r="E17" s="537"/>
      <c r="F17" s="537"/>
      <c r="G17" s="537"/>
      <c r="H17" s="537"/>
      <c r="I17" s="537"/>
      <c r="J17" s="537"/>
      <c r="K17" s="538"/>
      <c r="L17" s="202"/>
      <c r="M17" s="577" t="s">
        <v>154</v>
      </c>
      <c r="N17" s="578"/>
      <c r="O17" s="578"/>
      <c r="P17" s="578"/>
      <c r="Q17" s="579"/>
      <c r="R17" s="574" t="s">
        <v>155</v>
      </c>
      <c r="S17" s="575"/>
      <c r="T17" s="575"/>
      <c r="U17" s="575"/>
      <c r="V17" s="576"/>
      <c r="W17" s="486" t="s">
        <v>156</v>
      </c>
      <c r="X17" s="487"/>
      <c r="Y17" s="487"/>
      <c r="Z17" s="487"/>
      <c r="AA17" s="487"/>
      <c r="AB17" s="477"/>
      <c r="AC17" s="521">
        <v>9372</v>
      </c>
      <c r="AD17" s="522"/>
      <c r="AE17" s="522"/>
      <c r="AF17" s="522"/>
      <c r="AG17" s="564"/>
      <c r="AH17" s="521">
        <v>9816</v>
      </c>
      <c r="AI17" s="522"/>
      <c r="AJ17" s="522"/>
      <c r="AK17" s="522"/>
      <c r="AL17" s="523"/>
      <c r="AM17" s="499"/>
      <c r="AN17" s="500"/>
      <c r="AO17" s="500"/>
      <c r="AP17" s="500"/>
      <c r="AQ17" s="500"/>
      <c r="AR17" s="500"/>
      <c r="AS17" s="500"/>
      <c r="AT17" s="501"/>
      <c r="AU17" s="502"/>
      <c r="AV17" s="503"/>
      <c r="AW17" s="503"/>
      <c r="AX17" s="503"/>
      <c r="AY17" s="504" t="s">
        <v>157</v>
      </c>
      <c r="AZ17" s="505"/>
      <c r="BA17" s="505"/>
      <c r="BB17" s="505"/>
      <c r="BC17" s="505"/>
      <c r="BD17" s="505"/>
      <c r="BE17" s="505"/>
      <c r="BF17" s="505"/>
      <c r="BG17" s="505"/>
      <c r="BH17" s="505"/>
      <c r="BI17" s="505"/>
      <c r="BJ17" s="505"/>
      <c r="BK17" s="505"/>
      <c r="BL17" s="505"/>
      <c r="BM17" s="506"/>
      <c r="BN17" s="470">
        <v>4948218</v>
      </c>
      <c r="BO17" s="471"/>
      <c r="BP17" s="471"/>
      <c r="BQ17" s="471"/>
      <c r="BR17" s="471"/>
      <c r="BS17" s="471"/>
      <c r="BT17" s="471"/>
      <c r="BU17" s="472"/>
      <c r="BV17" s="470">
        <v>4760961</v>
      </c>
      <c r="BW17" s="471"/>
      <c r="BX17" s="471"/>
      <c r="BY17" s="471"/>
      <c r="BZ17" s="471"/>
      <c r="CA17" s="471"/>
      <c r="CB17" s="471"/>
      <c r="CC17" s="472"/>
      <c r="CD17" s="201"/>
      <c r="CE17" s="580"/>
      <c r="CF17" s="580"/>
      <c r="CG17" s="580"/>
      <c r="CH17" s="580"/>
      <c r="CI17" s="580"/>
      <c r="CJ17" s="580"/>
      <c r="CK17" s="580"/>
      <c r="CL17" s="580"/>
      <c r="CM17" s="580"/>
      <c r="CN17" s="580"/>
      <c r="CO17" s="580"/>
      <c r="CP17" s="580"/>
      <c r="CQ17" s="580"/>
      <c r="CR17" s="580"/>
      <c r="CS17" s="581"/>
      <c r="CT17" s="467"/>
      <c r="CU17" s="468"/>
      <c r="CV17" s="468"/>
      <c r="CW17" s="468"/>
      <c r="CX17" s="468"/>
      <c r="CY17" s="468"/>
      <c r="CZ17" s="468"/>
      <c r="DA17" s="469"/>
      <c r="DB17" s="467"/>
      <c r="DC17" s="468"/>
      <c r="DD17" s="468"/>
      <c r="DE17" s="468"/>
      <c r="DF17" s="468"/>
      <c r="DG17" s="468"/>
      <c r="DH17" s="468"/>
      <c r="DI17" s="469"/>
      <c r="DJ17" s="186"/>
      <c r="DK17" s="186"/>
      <c r="DL17" s="186"/>
      <c r="DM17" s="186"/>
      <c r="DN17" s="186"/>
      <c r="DO17" s="186"/>
    </row>
    <row r="18" spans="1:119" ht="18.75" customHeight="1" thickBot="1" x14ac:dyDescent="0.25">
      <c r="A18" s="187"/>
      <c r="B18" s="584" t="s">
        <v>158</v>
      </c>
      <c r="C18" s="513"/>
      <c r="D18" s="513"/>
      <c r="E18" s="585"/>
      <c r="F18" s="585"/>
      <c r="G18" s="585"/>
      <c r="H18" s="585"/>
      <c r="I18" s="585"/>
      <c r="J18" s="585"/>
      <c r="K18" s="585"/>
      <c r="L18" s="586">
        <v>264.11</v>
      </c>
      <c r="M18" s="586"/>
      <c r="N18" s="586"/>
      <c r="O18" s="586"/>
      <c r="P18" s="586"/>
      <c r="Q18" s="586"/>
      <c r="R18" s="587"/>
      <c r="S18" s="587"/>
      <c r="T18" s="587"/>
      <c r="U18" s="587"/>
      <c r="V18" s="588"/>
      <c r="W18" s="488"/>
      <c r="X18" s="489"/>
      <c r="Y18" s="489"/>
      <c r="Z18" s="489"/>
      <c r="AA18" s="489"/>
      <c r="AB18" s="480"/>
      <c r="AC18" s="589">
        <v>57</v>
      </c>
      <c r="AD18" s="590"/>
      <c r="AE18" s="590"/>
      <c r="AF18" s="590"/>
      <c r="AG18" s="591"/>
      <c r="AH18" s="589">
        <v>56</v>
      </c>
      <c r="AI18" s="590"/>
      <c r="AJ18" s="590"/>
      <c r="AK18" s="590"/>
      <c r="AL18" s="592"/>
      <c r="AM18" s="499"/>
      <c r="AN18" s="500"/>
      <c r="AO18" s="500"/>
      <c r="AP18" s="500"/>
      <c r="AQ18" s="500"/>
      <c r="AR18" s="500"/>
      <c r="AS18" s="500"/>
      <c r="AT18" s="501"/>
      <c r="AU18" s="502"/>
      <c r="AV18" s="503"/>
      <c r="AW18" s="503"/>
      <c r="AX18" s="503"/>
      <c r="AY18" s="504" t="s">
        <v>159</v>
      </c>
      <c r="AZ18" s="505"/>
      <c r="BA18" s="505"/>
      <c r="BB18" s="505"/>
      <c r="BC18" s="505"/>
      <c r="BD18" s="505"/>
      <c r="BE18" s="505"/>
      <c r="BF18" s="505"/>
      <c r="BG18" s="505"/>
      <c r="BH18" s="505"/>
      <c r="BI18" s="505"/>
      <c r="BJ18" s="505"/>
      <c r="BK18" s="505"/>
      <c r="BL18" s="505"/>
      <c r="BM18" s="506"/>
      <c r="BN18" s="470">
        <v>9527695</v>
      </c>
      <c r="BO18" s="471"/>
      <c r="BP18" s="471"/>
      <c r="BQ18" s="471"/>
      <c r="BR18" s="471"/>
      <c r="BS18" s="471"/>
      <c r="BT18" s="471"/>
      <c r="BU18" s="472"/>
      <c r="BV18" s="470">
        <v>9324226</v>
      </c>
      <c r="BW18" s="471"/>
      <c r="BX18" s="471"/>
      <c r="BY18" s="471"/>
      <c r="BZ18" s="471"/>
      <c r="CA18" s="471"/>
      <c r="CB18" s="471"/>
      <c r="CC18" s="472"/>
      <c r="CD18" s="201"/>
      <c r="CE18" s="580"/>
      <c r="CF18" s="580"/>
      <c r="CG18" s="580"/>
      <c r="CH18" s="580"/>
      <c r="CI18" s="580"/>
      <c r="CJ18" s="580"/>
      <c r="CK18" s="580"/>
      <c r="CL18" s="580"/>
      <c r="CM18" s="580"/>
      <c r="CN18" s="580"/>
      <c r="CO18" s="580"/>
      <c r="CP18" s="580"/>
      <c r="CQ18" s="580"/>
      <c r="CR18" s="580"/>
      <c r="CS18" s="581"/>
      <c r="CT18" s="467"/>
      <c r="CU18" s="468"/>
      <c r="CV18" s="468"/>
      <c r="CW18" s="468"/>
      <c r="CX18" s="468"/>
      <c r="CY18" s="468"/>
      <c r="CZ18" s="468"/>
      <c r="DA18" s="469"/>
      <c r="DB18" s="467"/>
      <c r="DC18" s="468"/>
      <c r="DD18" s="468"/>
      <c r="DE18" s="468"/>
      <c r="DF18" s="468"/>
      <c r="DG18" s="468"/>
      <c r="DH18" s="468"/>
      <c r="DI18" s="469"/>
      <c r="DJ18" s="186"/>
      <c r="DK18" s="186"/>
      <c r="DL18" s="186"/>
      <c r="DM18" s="186"/>
      <c r="DN18" s="186"/>
      <c r="DO18" s="186"/>
    </row>
    <row r="19" spans="1:119" ht="18.75" customHeight="1" thickBot="1" x14ac:dyDescent="0.25">
      <c r="A19" s="187"/>
      <c r="B19" s="584" t="s">
        <v>160</v>
      </c>
      <c r="C19" s="513"/>
      <c r="D19" s="513"/>
      <c r="E19" s="585"/>
      <c r="F19" s="585"/>
      <c r="G19" s="585"/>
      <c r="H19" s="585"/>
      <c r="I19" s="585"/>
      <c r="J19" s="585"/>
      <c r="K19" s="585"/>
      <c r="L19" s="593">
        <v>111</v>
      </c>
      <c r="M19" s="593"/>
      <c r="N19" s="593"/>
      <c r="O19" s="593"/>
      <c r="P19" s="593"/>
      <c r="Q19" s="593"/>
      <c r="R19" s="594"/>
      <c r="S19" s="594"/>
      <c r="T19" s="594"/>
      <c r="U19" s="594"/>
      <c r="V19" s="595"/>
      <c r="W19" s="427"/>
      <c r="X19" s="428"/>
      <c r="Y19" s="428"/>
      <c r="Z19" s="428"/>
      <c r="AA19" s="428"/>
      <c r="AB19" s="428"/>
      <c r="AC19" s="602"/>
      <c r="AD19" s="602"/>
      <c r="AE19" s="602"/>
      <c r="AF19" s="602"/>
      <c r="AG19" s="602"/>
      <c r="AH19" s="602"/>
      <c r="AI19" s="602"/>
      <c r="AJ19" s="602"/>
      <c r="AK19" s="602"/>
      <c r="AL19" s="603"/>
      <c r="AM19" s="499"/>
      <c r="AN19" s="500"/>
      <c r="AO19" s="500"/>
      <c r="AP19" s="500"/>
      <c r="AQ19" s="500"/>
      <c r="AR19" s="500"/>
      <c r="AS19" s="500"/>
      <c r="AT19" s="501"/>
      <c r="AU19" s="502"/>
      <c r="AV19" s="503"/>
      <c r="AW19" s="503"/>
      <c r="AX19" s="503"/>
      <c r="AY19" s="504" t="s">
        <v>161</v>
      </c>
      <c r="AZ19" s="505"/>
      <c r="BA19" s="505"/>
      <c r="BB19" s="505"/>
      <c r="BC19" s="505"/>
      <c r="BD19" s="505"/>
      <c r="BE19" s="505"/>
      <c r="BF19" s="505"/>
      <c r="BG19" s="505"/>
      <c r="BH19" s="505"/>
      <c r="BI19" s="505"/>
      <c r="BJ19" s="505"/>
      <c r="BK19" s="505"/>
      <c r="BL19" s="505"/>
      <c r="BM19" s="506"/>
      <c r="BN19" s="470">
        <v>12347907</v>
      </c>
      <c r="BO19" s="471"/>
      <c r="BP19" s="471"/>
      <c r="BQ19" s="471"/>
      <c r="BR19" s="471"/>
      <c r="BS19" s="471"/>
      <c r="BT19" s="471"/>
      <c r="BU19" s="472"/>
      <c r="BV19" s="470">
        <v>11529777</v>
      </c>
      <c r="BW19" s="471"/>
      <c r="BX19" s="471"/>
      <c r="BY19" s="471"/>
      <c r="BZ19" s="471"/>
      <c r="CA19" s="471"/>
      <c r="CB19" s="471"/>
      <c r="CC19" s="472"/>
      <c r="CD19" s="201"/>
      <c r="CE19" s="580"/>
      <c r="CF19" s="580"/>
      <c r="CG19" s="580"/>
      <c r="CH19" s="580"/>
      <c r="CI19" s="580"/>
      <c r="CJ19" s="580"/>
      <c r="CK19" s="580"/>
      <c r="CL19" s="580"/>
      <c r="CM19" s="580"/>
      <c r="CN19" s="580"/>
      <c r="CO19" s="580"/>
      <c r="CP19" s="580"/>
      <c r="CQ19" s="580"/>
      <c r="CR19" s="580"/>
      <c r="CS19" s="581"/>
      <c r="CT19" s="467"/>
      <c r="CU19" s="468"/>
      <c r="CV19" s="468"/>
      <c r="CW19" s="468"/>
      <c r="CX19" s="468"/>
      <c r="CY19" s="468"/>
      <c r="CZ19" s="468"/>
      <c r="DA19" s="469"/>
      <c r="DB19" s="467"/>
      <c r="DC19" s="468"/>
      <c r="DD19" s="468"/>
      <c r="DE19" s="468"/>
      <c r="DF19" s="468"/>
      <c r="DG19" s="468"/>
      <c r="DH19" s="468"/>
      <c r="DI19" s="469"/>
      <c r="DJ19" s="186"/>
      <c r="DK19" s="186"/>
      <c r="DL19" s="186"/>
      <c r="DM19" s="186"/>
      <c r="DN19" s="186"/>
      <c r="DO19" s="186"/>
    </row>
    <row r="20" spans="1:119" ht="18.75" customHeight="1" thickBot="1" x14ac:dyDescent="0.25">
      <c r="A20" s="187"/>
      <c r="B20" s="584" t="s">
        <v>162</v>
      </c>
      <c r="C20" s="513"/>
      <c r="D20" s="513"/>
      <c r="E20" s="585"/>
      <c r="F20" s="585"/>
      <c r="G20" s="585"/>
      <c r="H20" s="585"/>
      <c r="I20" s="585"/>
      <c r="J20" s="585"/>
      <c r="K20" s="585"/>
      <c r="L20" s="593">
        <v>11152</v>
      </c>
      <c r="M20" s="593"/>
      <c r="N20" s="593"/>
      <c r="O20" s="593"/>
      <c r="P20" s="593"/>
      <c r="Q20" s="593"/>
      <c r="R20" s="594"/>
      <c r="S20" s="594"/>
      <c r="T20" s="594"/>
      <c r="U20" s="594"/>
      <c r="V20" s="595"/>
      <c r="W20" s="488"/>
      <c r="X20" s="489"/>
      <c r="Y20" s="489"/>
      <c r="Z20" s="489"/>
      <c r="AA20" s="489"/>
      <c r="AB20" s="489"/>
      <c r="AC20" s="596"/>
      <c r="AD20" s="596"/>
      <c r="AE20" s="596"/>
      <c r="AF20" s="596"/>
      <c r="AG20" s="596"/>
      <c r="AH20" s="596"/>
      <c r="AI20" s="596"/>
      <c r="AJ20" s="596"/>
      <c r="AK20" s="596"/>
      <c r="AL20" s="597"/>
      <c r="AM20" s="598"/>
      <c r="AN20" s="525"/>
      <c r="AO20" s="525"/>
      <c r="AP20" s="525"/>
      <c r="AQ20" s="525"/>
      <c r="AR20" s="525"/>
      <c r="AS20" s="525"/>
      <c r="AT20" s="526"/>
      <c r="AU20" s="599"/>
      <c r="AV20" s="600"/>
      <c r="AW20" s="600"/>
      <c r="AX20" s="601"/>
      <c r="AY20" s="504"/>
      <c r="AZ20" s="505"/>
      <c r="BA20" s="505"/>
      <c r="BB20" s="505"/>
      <c r="BC20" s="505"/>
      <c r="BD20" s="505"/>
      <c r="BE20" s="505"/>
      <c r="BF20" s="505"/>
      <c r="BG20" s="505"/>
      <c r="BH20" s="505"/>
      <c r="BI20" s="505"/>
      <c r="BJ20" s="505"/>
      <c r="BK20" s="505"/>
      <c r="BL20" s="505"/>
      <c r="BM20" s="506"/>
      <c r="BN20" s="470"/>
      <c r="BO20" s="471"/>
      <c r="BP20" s="471"/>
      <c r="BQ20" s="471"/>
      <c r="BR20" s="471"/>
      <c r="BS20" s="471"/>
      <c r="BT20" s="471"/>
      <c r="BU20" s="472"/>
      <c r="BV20" s="470"/>
      <c r="BW20" s="471"/>
      <c r="BX20" s="471"/>
      <c r="BY20" s="471"/>
      <c r="BZ20" s="471"/>
      <c r="CA20" s="471"/>
      <c r="CB20" s="471"/>
      <c r="CC20" s="472"/>
      <c r="CD20" s="201"/>
      <c r="CE20" s="580"/>
      <c r="CF20" s="580"/>
      <c r="CG20" s="580"/>
      <c r="CH20" s="580"/>
      <c r="CI20" s="580"/>
      <c r="CJ20" s="580"/>
      <c r="CK20" s="580"/>
      <c r="CL20" s="580"/>
      <c r="CM20" s="580"/>
      <c r="CN20" s="580"/>
      <c r="CO20" s="580"/>
      <c r="CP20" s="580"/>
      <c r="CQ20" s="580"/>
      <c r="CR20" s="580"/>
      <c r="CS20" s="581"/>
      <c r="CT20" s="467"/>
      <c r="CU20" s="468"/>
      <c r="CV20" s="468"/>
      <c r="CW20" s="468"/>
      <c r="CX20" s="468"/>
      <c r="CY20" s="468"/>
      <c r="CZ20" s="468"/>
      <c r="DA20" s="469"/>
      <c r="DB20" s="467"/>
      <c r="DC20" s="468"/>
      <c r="DD20" s="468"/>
      <c r="DE20" s="468"/>
      <c r="DF20" s="468"/>
      <c r="DG20" s="468"/>
      <c r="DH20" s="468"/>
      <c r="DI20" s="469"/>
      <c r="DJ20" s="186"/>
      <c r="DK20" s="186"/>
      <c r="DL20" s="186"/>
      <c r="DM20" s="186"/>
      <c r="DN20" s="186"/>
      <c r="DO20" s="186"/>
    </row>
    <row r="21" spans="1:119" ht="18.75" customHeight="1" x14ac:dyDescent="0.2">
      <c r="A21" s="187"/>
      <c r="B21" s="604" t="s">
        <v>163</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6"/>
      <c r="AY21" s="504"/>
      <c r="AZ21" s="505"/>
      <c r="BA21" s="505"/>
      <c r="BB21" s="505"/>
      <c r="BC21" s="505"/>
      <c r="BD21" s="505"/>
      <c r="BE21" s="505"/>
      <c r="BF21" s="505"/>
      <c r="BG21" s="505"/>
      <c r="BH21" s="505"/>
      <c r="BI21" s="505"/>
      <c r="BJ21" s="505"/>
      <c r="BK21" s="505"/>
      <c r="BL21" s="505"/>
      <c r="BM21" s="506"/>
      <c r="BN21" s="470"/>
      <c r="BO21" s="471"/>
      <c r="BP21" s="471"/>
      <c r="BQ21" s="471"/>
      <c r="BR21" s="471"/>
      <c r="BS21" s="471"/>
      <c r="BT21" s="471"/>
      <c r="BU21" s="472"/>
      <c r="BV21" s="470"/>
      <c r="BW21" s="471"/>
      <c r="BX21" s="471"/>
      <c r="BY21" s="471"/>
      <c r="BZ21" s="471"/>
      <c r="CA21" s="471"/>
      <c r="CB21" s="471"/>
      <c r="CC21" s="472"/>
      <c r="CD21" s="201"/>
      <c r="CE21" s="580"/>
      <c r="CF21" s="580"/>
      <c r="CG21" s="580"/>
      <c r="CH21" s="580"/>
      <c r="CI21" s="580"/>
      <c r="CJ21" s="580"/>
      <c r="CK21" s="580"/>
      <c r="CL21" s="580"/>
      <c r="CM21" s="580"/>
      <c r="CN21" s="580"/>
      <c r="CO21" s="580"/>
      <c r="CP21" s="580"/>
      <c r="CQ21" s="580"/>
      <c r="CR21" s="580"/>
      <c r="CS21" s="581"/>
      <c r="CT21" s="467"/>
      <c r="CU21" s="468"/>
      <c r="CV21" s="468"/>
      <c r="CW21" s="468"/>
      <c r="CX21" s="468"/>
      <c r="CY21" s="468"/>
      <c r="CZ21" s="468"/>
      <c r="DA21" s="469"/>
      <c r="DB21" s="467"/>
      <c r="DC21" s="468"/>
      <c r="DD21" s="468"/>
      <c r="DE21" s="468"/>
      <c r="DF21" s="468"/>
      <c r="DG21" s="468"/>
      <c r="DH21" s="468"/>
      <c r="DI21" s="469"/>
      <c r="DJ21" s="186"/>
      <c r="DK21" s="186"/>
      <c r="DL21" s="186"/>
      <c r="DM21" s="186"/>
      <c r="DN21" s="186"/>
      <c r="DO21" s="186"/>
    </row>
    <row r="22" spans="1:119" ht="18.75" customHeight="1" thickBot="1" x14ac:dyDescent="0.25">
      <c r="A22" s="187"/>
      <c r="B22" s="607" t="s">
        <v>164</v>
      </c>
      <c r="C22" s="608"/>
      <c r="D22" s="609"/>
      <c r="E22" s="482" t="s">
        <v>1</v>
      </c>
      <c r="F22" s="487"/>
      <c r="G22" s="487"/>
      <c r="H22" s="487"/>
      <c r="I22" s="487"/>
      <c r="J22" s="487"/>
      <c r="K22" s="477"/>
      <c r="L22" s="482" t="s">
        <v>165</v>
      </c>
      <c r="M22" s="487"/>
      <c r="N22" s="487"/>
      <c r="O22" s="487"/>
      <c r="P22" s="477"/>
      <c r="Q22" s="616" t="s">
        <v>166</v>
      </c>
      <c r="R22" s="617"/>
      <c r="S22" s="617"/>
      <c r="T22" s="617"/>
      <c r="U22" s="617"/>
      <c r="V22" s="618"/>
      <c r="W22" s="622" t="s">
        <v>167</v>
      </c>
      <c r="X22" s="608"/>
      <c r="Y22" s="609"/>
      <c r="Z22" s="482" t="s">
        <v>1</v>
      </c>
      <c r="AA22" s="487"/>
      <c r="AB22" s="487"/>
      <c r="AC22" s="487"/>
      <c r="AD22" s="487"/>
      <c r="AE22" s="487"/>
      <c r="AF22" s="487"/>
      <c r="AG22" s="477"/>
      <c r="AH22" s="635" t="s">
        <v>168</v>
      </c>
      <c r="AI22" s="487"/>
      <c r="AJ22" s="487"/>
      <c r="AK22" s="487"/>
      <c r="AL22" s="477"/>
      <c r="AM22" s="635" t="s">
        <v>169</v>
      </c>
      <c r="AN22" s="636"/>
      <c r="AO22" s="636"/>
      <c r="AP22" s="636"/>
      <c r="AQ22" s="636"/>
      <c r="AR22" s="637"/>
      <c r="AS22" s="616" t="s">
        <v>166</v>
      </c>
      <c r="AT22" s="617"/>
      <c r="AU22" s="617"/>
      <c r="AV22" s="617"/>
      <c r="AW22" s="617"/>
      <c r="AX22" s="641"/>
      <c r="AY22" s="643"/>
      <c r="AZ22" s="644"/>
      <c r="BA22" s="644"/>
      <c r="BB22" s="644"/>
      <c r="BC22" s="644"/>
      <c r="BD22" s="644"/>
      <c r="BE22" s="644"/>
      <c r="BF22" s="644"/>
      <c r="BG22" s="644"/>
      <c r="BH22" s="644"/>
      <c r="BI22" s="644"/>
      <c r="BJ22" s="644"/>
      <c r="BK22" s="644"/>
      <c r="BL22" s="644"/>
      <c r="BM22" s="645"/>
      <c r="BN22" s="646"/>
      <c r="BO22" s="647"/>
      <c r="BP22" s="647"/>
      <c r="BQ22" s="647"/>
      <c r="BR22" s="647"/>
      <c r="BS22" s="647"/>
      <c r="BT22" s="647"/>
      <c r="BU22" s="648"/>
      <c r="BV22" s="646"/>
      <c r="BW22" s="647"/>
      <c r="BX22" s="647"/>
      <c r="BY22" s="647"/>
      <c r="BZ22" s="647"/>
      <c r="CA22" s="647"/>
      <c r="CB22" s="647"/>
      <c r="CC22" s="648"/>
      <c r="CD22" s="201"/>
      <c r="CE22" s="580"/>
      <c r="CF22" s="580"/>
      <c r="CG22" s="580"/>
      <c r="CH22" s="580"/>
      <c r="CI22" s="580"/>
      <c r="CJ22" s="580"/>
      <c r="CK22" s="580"/>
      <c r="CL22" s="580"/>
      <c r="CM22" s="580"/>
      <c r="CN22" s="580"/>
      <c r="CO22" s="580"/>
      <c r="CP22" s="580"/>
      <c r="CQ22" s="580"/>
      <c r="CR22" s="580"/>
      <c r="CS22" s="581"/>
      <c r="CT22" s="467"/>
      <c r="CU22" s="468"/>
      <c r="CV22" s="468"/>
      <c r="CW22" s="468"/>
      <c r="CX22" s="468"/>
      <c r="CY22" s="468"/>
      <c r="CZ22" s="468"/>
      <c r="DA22" s="469"/>
      <c r="DB22" s="467"/>
      <c r="DC22" s="468"/>
      <c r="DD22" s="468"/>
      <c r="DE22" s="468"/>
      <c r="DF22" s="468"/>
      <c r="DG22" s="468"/>
      <c r="DH22" s="468"/>
      <c r="DI22" s="469"/>
      <c r="DJ22" s="186"/>
      <c r="DK22" s="186"/>
      <c r="DL22" s="186"/>
      <c r="DM22" s="186"/>
      <c r="DN22" s="186"/>
      <c r="DO22" s="186"/>
    </row>
    <row r="23" spans="1:119" ht="18.75" customHeight="1" x14ac:dyDescent="0.2">
      <c r="A23" s="187"/>
      <c r="B23" s="610"/>
      <c r="C23" s="611"/>
      <c r="D23" s="612"/>
      <c r="E23" s="456"/>
      <c r="F23" s="461"/>
      <c r="G23" s="461"/>
      <c r="H23" s="461"/>
      <c r="I23" s="461"/>
      <c r="J23" s="461"/>
      <c r="K23" s="450"/>
      <c r="L23" s="456"/>
      <c r="M23" s="461"/>
      <c r="N23" s="461"/>
      <c r="O23" s="461"/>
      <c r="P23" s="450"/>
      <c r="Q23" s="619"/>
      <c r="R23" s="620"/>
      <c r="S23" s="620"/>
      <c r="T23" s="620"/>
      <c r="U23" s="620"/>
      <c r="V23" s="621"/>
      <c r="W23" s="623"/>
      <c r="X23" s="611"/>
      <c r="Y23" s="612"/>
      <c r="Z23" s="456"/>
      <c r="AA23" s="461"/>
      <c r="AB23" s="461"/>
      <c r="AC23" s="461"/>
      <c r="AD23" s="461"/>
      <c r="AE23" s="461"/>
      <c r="AF23" s="461"/>
      <c r="AG23" s="450"/>
      <c r="AH23" s="456"/>
      <c r="AI23" s="461"/>
      <c r="AJ23" s="461"/>
      <c r="AK23" s="461"/>
      <c r="AL23" s="450"/>
      <c r="AM23" s="638"/>
      <c r="AN23" s="639"/>
      <c r="AO23" s="639"/>
      <c r="AP23" s="639"/>
      <c r="AQ23" s="639"/>
      <c r="AR23" s="640"/>
      <c r="AS23" s="619"/>
      <c r="AT23" s="620"/>
      <c r="AU23" s="620"/>
      <c r="AV23" s="620"/>
      <c r="AW23" s="620"/>
      <c r="AX23" s="642"/>
      <c r="AY23" s="430" t="s">
        <v>170</v>
      </c>
      <c r="AZ23" s="431"/>
      <c r="BA23" s="431"/>
      <c r="BB23" s="431"/>
      <c r="BC23" s="431"/>
      <c r="BD23" s="431"/>
      <c r="BE23" s="431"/>
      <c r="BF23" s="431"/>
      <c r="BG23" s="431"/>
      <c r="BH23" s="431"/>
      <c r="BI23" s="431"/>
      <c r="BJ23" s="431"/>
      <c r="BK23" s="431"/>
      <c r="BL23" s="431"/>
      <c r="BM23" s="432"/>
      <c r="BN23" s="470">
        <v>20957906</v>
      </c>
      <c r="BO23" s="471"/>
      <c r="BP23" s="471"/>
      <c r="BQ23" s="471"/>
      <c r="BR23" s="471"/>
      <c r="BS23" s="471"/>
      <c r="BT23" s="471"/>
      <c r="BU23" s="472"/>
      <c r="BV23" s="470">
        <v>22133563</v>
      </c>
      <c r="BW23" s="471"/>
      <c r="BX23" s="471"/>
      <c r="BY23" s="471"/>
      <c r="BZ23" s="471"/>
      <c r="CA23" s="471"/>
      <c r="CB23" s="471"/>
      <c r="CC23" s="472"/>
      <c r="CD23" s="201"/>
      <c r="CE23" s="580"/>
      <c r="CF23" s="580"/>
      <c r="CG23" s="580"/>
      <c r="CH23" s="580"/>
      <c r="CI23" s="580"/>
      <c r="CJ23" s="580"/>
      <c r="CK23" s="580"/>
      <c r="CL23" s="580"/>
      <c r="CM23" s="580"/>
      <c r="CN23" s="580"/>
      <c r="CO23" s="580"/>
      <c r="CP23" s="580"/>
      <c r="CQ23" s="580"/>
      <c r="CR23" s="580"/>
      <c r="CS23" s="581"/>
      <c r="CT23" s="467"/>
      <c r="CU23" s="468"/>
      <c r="CV23" s="468"/>
      <c r="CW23" s="468"/>
      <c r="CX23" s="468"/>
      <c r="CY23" s="468"/>
      <c r="CZ23" s="468"/>
      <c r="DA23" s="469"/>
      <c r="DB23" s="467"/>
      <c r="DC23" s="468"/>
      <c r="DD23" s="468"/>
      <c r="DE23" s="468"/>
      <c r="DF23" s="468"/>
      <c r="DG23" s="468"/>
      <c r="DH23" s="468"/>
      <c r="DI23" s="469"/>
      <c r="DJ23" s="186"/>
      <c r="DK23" s="186"/>
      <c r="DL23" s="186"/>
      <c r="DM23" s="186"/>
      <c r="DN23" s="186"/>
      <c r="DO23" s="186"/>
    </row>
    <row r="24" spans="1:119" ht="18.75" customHeight="1" thickBot="1" x14ac:dyDescent="0.25">
      <c r="A24" s="187"/>
      <c r="B24" s="610"/>
      <c r="C24" s="611"/>
      <c r="D24" s="612"/>
      <c r="E24" s="520" t="s">
        <v>171</v>
      </c>
      <c r="F24" s="500"/>
      <c r="G24" s="500"/>
      <c r="H24" s="500"/>
      <c r="I24" s="500"/>
      <c r="J24" s="500"/>
      <c r="K24" s="501"/>
      <c r="L24" s="521">
        <v>1</v>
      </c>
      <c r="M24" s="522"/>
      <c r="N24" s="522"/>
      <c r="O24" s="522"/>
      <c r="P24" s="564"/>
      <c r="Q24" s="521">
        <v>7704</v>
      </c>
      <c r="R24" s="522"/>
      <c r="S24" s="522"/>
      <c r="T24" s="522"/>
      <c r="U24" s="522"/>
      <c r="V24" s="564"/>
      <c r="W24" s="623"/>
      <c r="X24" s="611"/>
      <c r="Y24" s="612"/>
      <c r="Z24" s="520" t="s">
        <v>172</v>
      </c>
      <c r="AA24" s="500"/>
      <c r="AB24" s="500"/>
      <c r="AC24" s="500"/>
      <c r="AD24" s="500"/>
      <c r="AE24" s="500"/>
      <c r="AF24" s="500"/>
      <c r="AG24" s="501"/>
      <c r="AH24" s="521">
        <v>294</v>
      </c>
      <c r="AI24" s="522"/>
      <c r="AJ24" s="522"/>
      <c r="AK24" s="522"/>
      <c r="AL24" s="564"/>
      <c r="AM24" s="521">
        <v>881706</v>
      </c>
      <c r="AN24" s="522"/>
      <c r="AO24" s="522"/>
      <c r="AP24" s="522"/>
      <c r="AQ24" s="522"/>
      <c r="AR24" s="564"/>
      <c r="AS24" s="521">
        <v>2999</v>
      </c>
      <c r="AT24" s="522"/>
      <c r="AU24" s="522"/>
      <c r="AV24" s="522"/>
      <c r="AW24" s="522"/>
      <c r="AX24" s="523"/>
      <c r="AY24" s="643" t="s">
        <v>173</v>
      </c>
      <c r="AZ24" s="644"/>
      <c r="BA24" s="644"/>
      <c r="BB24" s="644"/>
      <c r="BC24" s="644"/>
      <c r="BD24" s="644"/>
      <c r="BE24" s="644"/>
      <c r="BF24" s="644"/>
      <c r="BG24" s="644"/>
      <c r="BH24" s="644"/>
      <c r="BI24" s="644"/>
      <c r="BJ24" s="644"/>
      <c r="BK24" s="644"/>
      <c r="BL24" s="644"/>
      <c r="BM24" s="645"/>
      <c r="BN24" s="470">
        <v>9543371</v>
      </c>
      <c r="BO24" s="471"/>
      <c r="BP24" s="471"/>
      <c r="BQ24" s="471"/>
      <c r="BR24" s="471"/>
      <c r="BS24" s="471"/>
      <c r="BT24" s="471"/>
      <c r="BU24" s="472"/>
      <c r="BV24" s="470">
        <v>9989241</v>
      </c>
      <c r="BW24" s="471"/>
      <c r="BX24" s="471"/>
      <c r="BY24" s="471"/>
      <c r="BZ24" s="471"/>
      <c r="CA24" s="471"/>
      <c r="CB24" s="471"/>
      <c r="CC24" s="472"/>
      <c r="CD24" s="201"/>
      <c r="CE24" s="580"/>
      <c r="CF24" s="580"/>
      <c r="CG24" s="580"/>
      <c r="CH24" s="580"/>
      <c r="CI24" s="580"/>
      <c r="CJ24" s="580"/>
      <c r="CK24" s="580"/>
      <c r="CL24" s="580"/>
      <c r="CM24" s="580"/>
      <c r="CN24" s="580"/>
      <c r="CO24" s="580"/>
      <c r="CP24" s="580"/>
      <c r="CQ24" s="580"/>
      <c r="CR24" s="580"/>
      <c r="CS24" s="581"/>
      <c r="CT24" s="467"/>
      <c r="CU24" s="468"/>
      <c r="CV24" s="468"/>
      <c r="CW24" s="468"/>
      <c r="CX24" s="468"/>
      <c r="CY24" s="468"/>
      <c r="CZ24" s="468"/>
      <c r="DA24" s="469"/>
      <c r="DB24" s="467"/>
      <c r="DC24" s="468"/>
      <c r="DD24" s="468"/>
      <c r="DE24" s="468"/>
      <c r="DF24" s="468"/>
      <c r="DG24" s="468"/>
      <c r="DH24" s="468"/>
      <c r="DI24" s="469"/>
      <c r="DJ24" s="186"/>
      <c r="DK24" s="186"/>
      <c r="DL24" s="186"/>
      <c r="DM24" s="186"/>
      <c r="DN24" s="186"/>
      <c r="DO24" s="186"/>
    </row>
    <row r="25" spans="1:119" s="186" customFormat="1" ht="18.75" customHeight="1" x14ac:dyDescent="0.2">
      <c r="A25" s="187"/>
      <c r="B25" s="610"/>
      <c r="C25" s="611"/>
      <c r="D25" s="612"/>
      <c r="E25" s="520" t="s">
        <v>174</v>
      </c>
      <c r="F25" s="500"/>
      <c r="G25" s="500"/>
      <c r="H25" s="500"/>
      <c r="I25" s="500"/>
      <c r="J25" s="500"/>
      <c r="K25" s="501"/>
      <c r="L25" s="521">
        <v>1</v>
      </c>
      <c r="M25" s="522"/>
      <c r="N25" s="522"/>
      <c r="O25" s="522"/>
      <c r="P25" s="564"/>
      <c r="Q25" s="521">
        <v>6076</v>
      </c>
      <c r="R25" s="522"/>
      <c r="S25" s="522"/>
      <c r="T25" s="522"/>
      <c r="U25" s="522"/>
      <c r="V25" s="564"/>
      <c r="W25" s="623"/>
      <c r="X25" s="611"/>
      <c r="Y25" s="612"/>
      <c r="Z25" s="520" t="s">
        <v>175</v>
      </c>
      <c r="AA25" s="500"/>
      <c r="AB25" s="500"/>
      <c r="AC25" s="500"/>
      <c r="AD25" s="500"/>
      <c r="AE25" s="500"/>
      <c r="AF25" s="500"/>
      <c r="AG25" s="501"/>
      <c r="AH25" s="521" t="s">
        <v>138</v>
      </c>
      <c r="AI25" s="522"/>
      <c r="AJ25" s="522"/>
      <c r="AK25" s="522"/>
      <c r="AL25" s="564"/>
      <c r="AM25" s="521" t="s">
        <v>128</v>
      </c>
      <c r="AN25" s="522"/>
      <c r="AO25" s="522"/>
      <c r="AP25" s="522"/>
      <c r="AQ25" s="522"/>
      <c r="AR25" s="564"/>
      <c r="AS25" s="521" t="s">
        <v>138</v>
      </c>
      <c r="AT25" s="522"/>
      <c r="AU25" s="522"/>
      <c r="AV25" s="522"/>
      <c r="AW25" s="522"/>
      <c r="AX25" s="523"/>
      <c r="AY25" s="430" t="s">
        <v>176</v>
      </c>
      <c r="AZ25" s="431"/>
      <c r="BA25" s="431"/>
      <c r="BB25" s="431"/>
      <c r="BC25" s="431"/>
      <c r="BD25" s="431"/>
      <c r="BE25" s="431"/>
      <c r="BF25" s="431"/>
      <c r="BG25" s="431"/>
      <c r="BH25" s="431"/>
      <c r="BI25" s="431"/>
      <c r="BJ25" s="431"/>
      <c r="BK25" s="431"/>
      <c r="BL25" s="431"/>
      <c r="BM25" s="432"/>
      <c r="BN25" s="433">
        <v>1252614</v>
      </c>
      <c r="BO25" s="434"/>
      <c r="BP25" s="434"/>
      <c r="BQ25" s="434"/>
      <c r="BR25" s="434"/>
      <c r="BS25" s="434"/>
      <c r="BT25" s="434"/>
      <c r="BU25" s="435"/>
      <c r="BV25" s="433">
        <v>257885</v>
      </c>
      <c r="BW25" s="434"/>
      <c r="BX25" s="434"/>
      <c r="BY25" s="434"/>
      <c r="BZ25" s="434"/>
      <c r="CA25" s="434"/>
      <c r="CB25" s="434"/>
      <c r="CC25" s="435"/>
      <c r="CD25" s="201"/>
      <c r="CE25" s="580"/>
      <c r="CF25" s="580"/>
      <c r="CG25" s="580"/>
      <c r="CH25" s="580"/>
      <c r="CI25" s="580"/>
      <c r="CJ25" s="580"/>
      <c r="CK25" s="580"/>
      <c r="CL25" s="580"/>
      <c r="CM25" s="580"/>
      <c r="CN25" s="580"/>
      <c r="CO25" s="580"/>
      <c r="CP25" s="580"/>
      <c r="CQ25" s="580"/>
      <c r="CR25" s="580"/>
      <c r="CS25" s="581"/>
      <c r="CT25" s="467"/>
      <c r="CU25" s="468"/>
      <c r="CV25" s="468"/>
      <c r="CW25" s="468"/>
      <c r="CX25" s="468"/>
      <c r="CY25" s="468"/>
      <c r="CZ25" s="468"/>
      <c r="DA25" s="469"/>
      <c r="DB25" s="467"/>
      <c r="DC25" s="468"/>
      <c r="DD25" s="468"/>
      <c r="DE25" s="468"/>
      <c r="DF25" s="468"/>
      <c r="DG25" s="468"/>
      <c r="DH25" s="468"/>
      <c r="DI25" s="469"/>
    </row>
    <row r="26" spans="1:119" s="186" customFormat="1" ht="18.75" customHeight="1" x14ac:dyDescent="0.2">
      <c r="A26" s="187"/>
      <c r="B26" s="610"/>
      <c r="C26" s="611"/>
      <c r="D26" s="612"/>
      <c r="E26" s="520" t="s">
        <v>177</v>
      </c>
      <c r="F26" s="500"/>
      <c r="G26" s="500"/>
      <c r="H26" s="500"/>
      <c r="I26" s="500"/>
      <c r="J26" s="500"/>
      <c r="K26" s="501"/>
      <c r="L26" s="521">
        <v>1</v>
      </c>
      <c r="M26" s="522"/>
      <c r="N26" s="522"/>
      <c r="O26" s="522"/>
      <c r="P26" s="564"/>
      <c r="Q26" s="521">
        <v>5564</v>
      </c>
      <c r="R26" s="522"/>
      <c r="S26" s="522"/>
      <c r="T26" s="522"/>
      <c r="U26" s="522"/>
      <c r="V26" s="564"/>
      <c r="W26" s="623"/>
      <c r="X26" s="611"/>
      <c r="Y26" s="612"/>
      <c r="Z26" s="520" t="s">
        <v>178</v>
      </c>
      <c r="AA26" s="633"/>
      <c r="AB26" s="633"/>
      <c r="AC26" s="633"/>
      <c r="AD26" s="633"/>
      <c r="AE26" s="633"/>
      <c r="AF26" s="633"/>
      <c r="AG26" s="634"/>
      <c r="AH26" s="521">
        <v>9</v>
      </c>
      <c r="AI26" s="522"/>
      <c r="AJ26" s="522"/>
      <c r="AK26" s="522"/>
      <c r="AL26" s="564"/>
      <c r="AM26" s="521">
        <v>22563</v>
      </c>
      <c r="AN26" s="522"/>
      <c r="AO26" s="522"/>
      <c r="AP26" s="522"/>
      <c r="AQ26" s="522"/>
      <c r="AR26" s="564"/>
      <c r="AS26" s="521">
        <v>2507</v>
      </c>
      <c r="AT26" s="522"/>
      <c r="AU26" s="522"/>
      <c r="AV26" s="522"/>
      <c r="AW26" s="522"/>
      <c r="AX26" s="523"/>
      <c r="AY26" s="473" t="s">
        <v>179</v>
      </c>
      <c r="AZ26" s="474"/>
      <c r="BA26" s="474"/>
      <c r="BB26" s="474"/>
      <c r="BC26" s="474"/>
      <c r="BD26" s="474"/>
      <c r="BE26" s="474"/>
      <c r="BF26" s="474"/>
      <c r="BG26" s="474"/>
      <c r="BH26" s="474"/>
      <c r="BI26" s="474"/>
      <c r="BJ26" s="474"/>
      <c r="BK26" s="474"/>
      <c r="BL26" s="474"/>
      <c r="BM26" s="475"/>
      <c r="BN26" s="470" t="s">
        <v>128</v>
      </c>
      <c r="BO26" s="471"/>
      <c r="BP26" s="471"/>
      <c r="BQ26" s="471"/>
      <c r="BR26" s="471"/>
      <c r="BS26" s="471"/>
      <c r="BT26" s="471"/>
      <c r="BU26" s="472"/>
      <c r="BV26" s="470" t="s">
        <v>138</v>
      </c>
      <c r="BW26" s="471"/>
      <c r="BX26" s="471"/>
      <c r="BY26" s="471"/>
      <c r="BZ26" s="471"/>
      <c r="CA26" s="471"/>
      <c r="CB26" s="471"/>
      <c r="CC26" s="472"/>
      <c r="CD26" s="201"/>
      <c r="CE26" s="580"/>
      <c r="CF26" s="580"/>
      <c r="CG26" s="580"/>
      <c r="CH26" s="580"/>
      <c r="CI26" s="580"/>
      <c r="CJ26" s="580"/>
      <c r="CK26" s="580"/>
      <c r="CL26" s="580"/>
      <c r="CM26" s="580"/>
      <c r="CN26" s="580"/>
      <c r="CO26" s="580"/>
      <c r="CP26" s="580"/>
      <c r="CQ26" s="580"/>
      <c r="CR26" s="580"/>
      <c r="CS26" s="581"/>
      <c r="CT26" s="467"/>
      <c r="CU26" s="468"/>
      <c r="CV26" s="468"/>
      <c r="CW26" s="468"/>
      <c r="CX26" s="468"/>
      <c r="CY26" s="468"/>
      <c r="CZ26" s="468"/>
      <c r="DA26" s="469"/>
      <c r="DB26" s="467"/>
      <c r="DC26" s="468"/>
      <c r="DD26" s="468"/>
      <c r="DE26" s="468"/>
      <c r="DF26" s="468"/>
      <c r="DG26" s="468"/>
      <c r="DH26" s="468"/>
      <c r="DI26" s="469"/>
    </row>
    <row r="27" spans="1:119" ht="18.75" customHeight="1" thickBot="1" x14ac:dyDescent="0.25">
      <c r="A27" s="187"/>
      <c r="B27" s="610"/>
      <c r="C27" s="611"/>
      <c r="D27" s="612"/>
      <c r="E27" s="520" t="s">
        <v>180</v>
      </c>
      <c r="F27" s="500"/>
      <c r="G27" s="500"/>
      <c r="H27" s="500"/>
      <c r="I27" s="500"/>
      <c r="J27" s="500"/>
      <c r="K27" s="501"/>
      <c r="L27" s="521">
        <v>1</v>
      </c>
      <c r="M27" s="522"/>
      <c r="N27" s="522"/>
      <c r="O27" s="522"/>
      <c r="P27" s="564"/>
      <c r="Q27" s="521">
        <v>3800</v>
      </c>
      <c r="R27" s="522"/>
      <c r="S27" s="522"/>
      <c r="T27" s="522"/>
      <c r="U27" s="522"/>
      <c r="V27" s="564"/>
      <c r="W27" s="623"/>
      <c r="X27" s="611"/>
      <c r="Y27" s="612"/>
      <c r="Z27" s="520" t="s">
        <v>181</v>
      </c>
      <c r="AA27" s="500"/>
      <c r="AB27" s="500"/>
      <c r="AC27" s="500"/>
      <c r="AD27" s="500"/>
      <c r="AE27" s="500"/>
      <c r="AF27" s="500"/>
      <c r="AG27" s="501"/>
      <c r="AH27" s="521" t="s">
        <v>138</v>
      </c>
      <c r="AI27" s="522"/>
      <c r="AJ27" s="522"/>
      <c r="AK27" s="522"/>
      <c r="AL27" s="564"/>
      <c r="AM27" s="521" t="s">
        <v>138</v>
      </c>
      <c r="AN27" s="522"/>
      <c r="AO27" s="522"/>
      <c r="AP27" s="522"/>
      <c r="AQ27" s="522"/>
      <c r="AR27" s="564"/>
      <c r="AS27" s="521" t="s">
        <v>128</v>
      </c>
      <c r="AT27" s="522"/>
      <c r="AU27" s="522"/>
      <c r="AV27" s="522"/>
      <c r="AW27" s="522"/>
      <c r="AX27" s="523"/>
      <c r="AY27" s="565" t="s">
        <v>182</v>
      </c>
      <c r="AZ27" s="566"/>
      <c r="BA27" s="566"/>
      <c r="BB27" s="566"/>
      <c r="BC27" s="566"/>
      <c r="BD27" s="566"/>
      <c r="BE27" s="566"/>
      <c r="BF27" s="566"/>
      <c r="BG27" s="566"/>
      <c r="BH27" s="566"/>
      <c r="BI27" s="566"/>
      <c r="BJ27" s="566"/>
      <c r="BK27" s="566"/>
      <c r="BL27" s="566"/>
      <c r="BM27" s="567"/>
      <c r="BN27" s="646">
        <v>647317</v>
      </c>
      <c r="BO27" s="647"/>
      <c r="BP27" s="647"/>
      <c r="BQ27" s="647"/>
      <c r="BR27" s="647"/>
      <c r="BS27" s="647"/>
      <c r="BT27" s="647"/>
      <c r="BU27" s="648"/>
      <c r="BV27" s="646">
        <v>647042</v>
      </c>
      <c r="BW27" s="647"/>
      <c r="BX27" s="647"/>
      <c r="BY27" s="647"/>
      <c r="BZ27" s="647"/>
      <c r="CA27" s="647"/>
      <c r="CB27" s="647"/>
      <c r="CC27" s="648"/>
      <c r="CD27" s="203"/>
      <c r="CE27" s="580"/>
      <c r="CF27" s="580"/>
      <c r="CG27" s="580"/>
      <c r="CH27" s="580"/>
      <c r="CI27" s="580"/>
      <c r="CJ27" s="580"/>
      <c r="CK27" s="580"/>
      <c r="CL27" s="580"/>
      <c r="CM27" s="580"/>
      <c r="CN27" s="580"/>
      <c r="CO27" s="580"/>
      <c r="CP27" s="580"/>
      <c r="CQ27" s="580"/>
      <c r="CR27" s="580"/>
      <c r="CS27" s="581"/>
      <c r="CT27" s="467"/>
      <c r="CU27" s="468"/>
      <c r="CV27" s="468"/>
      <c r="CW27" s="468"/>
      <c r="CX27" s="468"/>
      <c r="CY27" s="468"/>
      <c r="CZ27" s="468"/>
      <c r="DA27" s="469"/>
      <c r="DB27" s="467"/>
      <c r="DC27" s="468"/>
      <c r="DD27" s="468"/>
      <c r="DE27" s="468"/>
      <c r="DF27" s="468"/>
      <c r="DG27" s="468"/>
      <c r="DH27" s="468"/>
      <c r="DI27" s="469"/>
      <c r="DJ27" s="186"/>
      <c r="DK27" s="186"/>
      <c r="DL27" s="186"/>
      <c r="DM27" s="186"/>
      <c r="DN27" s="186"/>
      <c r="DO27" s="186"/>
    </row>
    <row r="28" spans="1:119" ht="18.75" customHeight="1" x14ac:dyDescent="0.2">
      <c r="A28" s="187"/>
      <c r="B28" s="610"/>
      <c r="C28" s="611"/>
      <c r="D28" s="612"/>
      <c r="E28" s="520" t="s">
        <v>183</v>
      </c>
      <c r="F28" s="500"/>
      <c r="G28" s="500"/>
      <c r="H28" s="500"/>
      <c r="I28" s="500"/>
      <c r="J28" s="500"/>
      <c r="K28" s="501"/>
      <c r="L28" s="521">
        <v>1</v>
      </c>
      <c r="M28" s="522"/>
      <c r="N28" s="522"/>
      <c r="O28" s="522"/>
      <c r="P28" s="564"/>
      <c r="Q28" s="521">
        <v>3450</v>
      </c>
      <c r="R28" s="522"/>
      <c r="S28" s="522"/>
      <c r="T28" s="522"/>
      <c r="U28" s="522"/>
      <c r="V28" s="564"/>
      <c r="W28" s="623"/>
      <c r="X28" s="611"/>
      <c r="Y28" s="612"/>
      <c r="Z28" s="520" t="s">
        <v>184</v>
      </c>
      <c r="AA28" s="500"/>
      <c r="AB28" s="500"/>
      <c r="AC28" s="500"/>
      <c r="AD28" s="500"/>
      <c r="AE28" s="500"/>
      <c r="AF28" s="500"/>
      <c r="AG28" s="501"/>
      <c r="AH28" s="521" t="s">
        <v>128</v>
      </c>
      <c r="AI28" s="522"/>
      <c r="AJ28" s="522"/>
      <c r="AK28" s="522"/>
      <c r="AL28" s="564"/>
      <c r="AM28" s="521" t="s">
        <v>138</v>
      </c>
      <c r="AN28" s="522"/>
      <c r="AO28" s="522"/>
      <c r="AP28" s="522"/>
      <c r="AQ28" s="522"/>
      <c r="AR28" s="564"/>
      <c r="AS28" s="521" t="s">
        <v>128</v>
      </c>
      <c r="AT28" s="522"/>
      <c r="AU28" s="522"/>
      <c r="AV28" s="522"/>
      <c r="AW28" s="522"/>
      <c r="AX28" s="523"/>
      <c r="AY28" s="649" t="s">
        <v>185</v>
      </c>
      <c r="AZ28" s="650"/>
      <c r="BA28" s="650"/>
      <c r="BB28" s="651"/>
      <c r="BC28" s="430" t="s">
        <v>48</v>
      </c>
      <c r="BD28" s="431"/>
      <c r="BE28" s="431"/>
      <c r="BF28" s="431"/>
      <c r="BG28" s="431"/>
      <c r="BH28" s="431"/>
      <c r="BI28" s="431"/>
      <c r="BJ28" s="431"/>
      <c r="BK28" s="431"/>
      <c r="BL28" s="431"/>
      <c r="BM28" s="432"/>
      <c r="BN28" s="433">
        <v>748165</v>
      </c>
      <c r="BO28" s="434"/>
      <c r="BP28" s="434"/>
      <c r="BQ28" s="434"/>
      <c r="BR28" s="434"/>
      <c r="BS28" s="434"/>
      <c r="BT28" s="434"/>
      <c r="BU28" s="435"/>
      <c r="BV28" s="433">
        <v>748157</v>
      </c>
      <c r="BW28" s="434"/>
      <c r="BX28" s="434"/>
      <c r="BY28" s="434"/>
      <c r="BZ28" s="434"/>
      <c r="CA28" s="434"/>
      <c r="CB28" s="434"/>
      <c r="CC28" s="435"/>
      <c r="CD28" s="201"/>
      <c r="CE28" s="580"/>
      <c r="CF28" s="580"/>
      <c r="CG28" s="580"/>
      <c r="CH28" s="580"/>
      <c r="CI28" s="580"/>
      <c r="CJ28" s="580"/>
      <c r="CK28" s="580"/>
      <c r="CL28" s="580"/>
      <c r="CM28" s="580"/>
      <c r="CN28" s="580"/>
      <c r="CO28" s="580"/>
      <c r="CP28" s="580"/>
      <c r="CQ28" s="580"/>
      <c r="CR28" s="580"/>
      <c r="CS28" s="581"/>
      <c r="CT28" s="467"/>
      <c r="CU28" s="468"/>
      <c r="CV28" s="468"/>
      <c r="CW28" s="468"/>
      <c r="CX28" s="468"/>
      <c r="CY28" s="468"/>
      <c r="CZ28" s="468"/>
      <c r="DA28" s="469"/>
      <c r="DB28" s="467"/>
      <c r="DC28" s="468"/>
      <c r="DD28" s="468"/>
      <c r="DE28" s="468"/>
      <c r="DF28" s="468"/>
      <c r="DG28" s="468"/>
      <c r="DH28" s="468"/>
      <c r="DI28" s="469"/>
      <c r="DJ28" s="186"/>
      <c r="DK28" s="186"/>
      <c r="DL28" s="186"/>
      <c r="DM28" s="186"/>
      <c r="DN28" s="186"/>
      <c r="DO28" s="186"/>
    </row>
    <row r="29" spans="1:119" ht="18.75" customHeight="1" x14ac:dyDescent="0.2">
      <c r="A29" s="187"/>
      <c r="B29" s="610"/>
      <c r="C29" s="611"/>
      <c r="D29" s="612"/>
      <c r="E29" s="520" t="s">
        <v>186</v>
      </c>
      <c r="F29" s="500"/>
      <c r="G29" s="500"/>
      <c r="H29" s="500"/>
      <c r="I29" s="500"/>
      <c r="J29" s="500"/>
      <c r="K29" s="501"/>
      <c r="L29" s="521">
        <v>16</v>
      </c>
      <c r="M29" s="522"/>
      <c r="N29" s="522"/>
      <c r="O29" s="522"/>
      <c r="P29" s="564"/>
      <c r="Q29" s="521">
        <v>3350</v>
      </c>
      <c r="R29" s="522"/>
      <c r="S29" s="522"/>
      <c r="T29" s="522"/>
      <c r="U29" s="522"/>
      <c r="V29" s="564"/>
      <c r="W29" s="624"/>
      <c r="X29" s="625"/>
      <c r="Y29" s="626"/>
      <c r="Z29" s="520" t="s">
        <v>187</v>
      </c>
      <c r="AA29" s="500"/>
      <c r="AB29" s="500"/>
      <c r="AC29" s="500"/>
      <c r="AD29" s="500"/>
      <c r="AE29" s="500"/>
      <c r="AF29" s="500"/>
      <c r="AG29" s="501"/>
      <c r="AH29" s="521">
        <v>294</v>
      </c>
      <c r="AI29" s="522"/>
      <c r="AJ29" s="522"/>
      <c r="AK29" s="522"/>
      <c r="AL29" s="564"/>
      <c r="AM29" s="521">
        <v>881706</v>
      </c>
      <c r="AN29" s="522"/>
      <c r="AO29" s="522"/>
      <c r="AP29" s="522"/>
      <c r="AQ29" s="522"/>
      <c r="AR29" s="564"/>
      <c r="AS29" s="521">
        <v>2999</v>
      </c>
      <c r="AT29" s="522"/>
      <c r="AU29" s="522"/>
      <c r="AV29" s="522"/>
      <c r="AW29" s="522"/>
      <c r="AX29" s="523"/>
      <c r="AY29" s="652"/>
      <c r="AZ29" s="653"/>
      <c r="BA29" s="653"/>
      <c r="BB29" s="654"/>
      <c r="BC29" s="504" t="s">
        <v>188</v>
      </c>
      <c r="BD29" s="505"/>
      <c r="BE29" s="505"/>
      <c r="BF29" s="505"/>
      <c r="BG29" s="505"/>
      <c r="BH29" s="505"/>
      <c r="BI29" s="505"/>
      <c r="BJ29" s="505"/>
      <c r="BK29" s="505"/>
      <c r="BL29" s="505"/>
      <c r="BM29" s="506"/>
      <c r="BN29" s="470">
        <v>151043</v>
      </c>
      <c r="BO29" s="471"/>
      <c r="BP29" s="471"/>
      <c r="BQ29" s="471"/>
      <c r="BR29" s="471"/>
      <c r="BS29" s="471"/>
      <c r="BT29" s="471"/>
      <c r="BU29" s="472"/>
      <c r="BV29" s="470">
        <v>151002</v>
      </c>
      <c r="BW29" s="471"/>
      <c r="BX29" s="471"/>
      <c r="BY29" s="471"/>
      <c r="BZ29" s="471"/>
      <c r="CA29" s="471"/>
      <c r="CB29" s="471"/>
      <c r="CC29" s="472"/>
      <c r="CD29" s="203"/>
      <c r="CE29" s="580"/>
      <c r="CF29" s="580"/>
      <c r="CG29" s="580"/>
      <c r="CH29" s="580"/>
      <c r="CI29" s="580"/>
      <c r="CJ29" s="580"/>
      <c r="CK29" s="580"/>
      <c r="CL29" s="580"/>
      <c r="CM29" s="580"/>
      <c r="CN29" s="580"/>
      <c r="CO29" s="580"/>
      <c r="CP29" s="580"/>
      <c r="CQ29" s="580"/>
      <c r="CR29" s="580"/>
      <c r="CS29" s="581"/>
      <c r="CT29" s="467"/>
      <c r="CU29" s="468"/>
      <c r="CV29" s="468"/>
      <c r="CW29" s="468"/>
      <c r="CX29" s="468"/>
      <c r="CY29" s="468"/>
      <c r="CZ29" s="468"/>
      <c r="DA29" s="469"/>
      <c r="DB29" s="467"/>
      <c r="DC29" s="468"/>
      <c r="DD29" s="468"/>
      <c r="DE29" s="468"/>
      <c r="DF29" s="468"/>
      <c r="DG29" s="468"/>
      <c r="DH29" s="468"/>
      <c r="DI29" s="469"/>
      <c r="DJ29" s="186"/>
      <c r="DK29" s="186"/>
      <c r="DL29" s="186"/>
      <c r="DM29" s="186"/>
      <c r="DN29" s="186"/>
      <c r="DO29" s="186"/>
    </row>
    <row r="30" spans="1:119" ht="18.75" customHeight="1" thickBot="1" x14ac:dyDescent="0.25">
      <c r="A30" s="187"/>
      <c r="B30" s="613"/>
      <c r="C30" s="614"/>
      <c r="D30" s="615"/>
      <c r="E30" s="524"/>
      <c r="F30" s="525"/>
      <c r="G30" s="525"/>
      <c r="H30" s="525"/>
      <c r="I30" s="525"/>
      <c r="J30" s="525"/>
      <c r="K30" s="526"/>
      <c r="L30" s="627"/>
      <c r="M30" s="628"/>
      <c r="N30" s="628"/>
      <c r="O30" s="628"/>
      <c r="P30" s="629"/>
      <c r="Q30" s="627"/>
      <c r="R30" s="628"/>
      <c r="S30" s="628"/>
      <c r="T30" s="628"/>
      <c r="U30" s="628"/>
      <c r="V30" s="629"/>
      <c r="W30" s="630" t="s">
        <v>189</v>
      </c>
      <c r="X30" s="631"/>
      <c r="Y30" s="631"/>
      <c r="Z30" s="631"/>
      <c r="AA30" s="631"/>
      <c r="AB30" s="631"/>
      <c r="AC30" s="631"/>
      <c r="AD30" s="631"/>
      <c r="AE30" s="631"/>
      <c r="AF30" s="631"/>
      <c r="AG30" s="632"/>
      <c r="AH30" s="589">
        <v>95.6</v>
      </c>
      <c r="AI30" s="590"/>
      <c r="AJ30" s="590"/>
      <c r="AK30" s="590"/>
      <c r="AL30" s="590"/>
      <c r="AM30" s="590"/>
      <c r="AN30" s="590"/>
      <c r="AO30" s="590"/>
      <c r="AP30" s="590"/>
      <c r="AQ30" s="590"/>
      <c r="AR30" s="590"/>
      <c r="AS30" s="590"/>
      <c r="AT30" s="590"/>
      <c r="AU30" s="590"/>
      <c r="AV30" s="590"/>
      <c r="AW30" s="590"/>
      <c r="AX30" s="592"/>
      <c r="AY30" s="655"/>
      <c r="AZ30" s="656"/>
      <c r="BA30" s="656"/>
      <c r="BB30" s="657"/>
      <c r="BC30" s="643" t="s">
        <v>50</v>
      </c>
      <c r="BD30" s="644"/>
      <c r="BE30" s="644"/>
      <c r="BF30" s="644"/>
      <c r="BG30" s="644"/>
      <c r="BH30" s="644"/>
      <c r="BI30" s="644"/>
      <c r="BJ30" s="644"/>
      <c r="BK30" s="644"/>
      <c r="BL30" s="644"/>
      <c r="BM30" s="645"/>
      <c r="BN30" s="646">
        <v>2733693</v>
      </c>
      <c r="BO30" s="647"/>
      <c r="BP30" s="647"/>
      <c r="BQ30" s="647"/>
      <c r="BR30" s="647"/>
      <c r="BS30" s="647"/>
      <c r="BT30" s="647"/>
      <c r="BU30" s="648"/>
      <c r="BV30" s="646">
        <v>2520538</v>
      </c>
      <c r="BW30" s="647"/>
      <c r="BX30" s="647"/>
      <c r="BY30" s="647"/>
      <c r="BZ30" s="647"/>
      <c r="CA30" s="647"/>
      <c r="CB30" s="647"/>
      <c r="CC30" s="64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4" t="s">
        <v>196</v>
      </c>
      <c r="D33" s="494"/>
      <c r="E33" s="459" t="s">
        <v>197</v>
      </c>
      <c r="F33" s="459"/>
      <c r="G33" s="459"/>
      <c r="H33" s="459"/>
      <c r="I33" s="459"/>
      <c r="J33" s="459"/>
      <c r="K33" s="459"/>
      <c r="L33" s="459"/>
      <c r="M33" s="459"/>
      <c r="N33" s="459"/>
      <c r="O33" s="459"/>
      <c r="P33" s="459"/>
      <c r="Q33" s="459"/>
      <c r="R33" s="459"/>
      <c r="S33" s="459"/>
      <c r="T33" s="216"/>
      <c r="U33" s="494" t="s">
        <v>196</v>
      </c>
      <c r="V33" s="494"/>
      <c r="W33" s="459" t="s">
        <v>197</v>
      </c>
      <c r="X33" s="459"/>
      <c r="Y33" s="459"/>
      <c r="Z33" s="459"/>
      <c r="AA33" s="459"/>
      <c r="AB33" s="459"/>
      <c r="AC33" s="459"/>
      <c r="AD33" s="459"/>
      <c r="AE33" s="459"/>
      <c r="AF33" s="459"/>
      <c r="AG33" s="459"/>
      <c r="AH33" s="459"/>
      <c r="AI33" s="459"/>
      <c r="AJ33" s="459"/>
      <c r="AK33" s="459"/>
      <c r="AL33" s="216"/>
      <c r="AM33" s="494" t="s">
        <v>198</v>
      </c>
      <c r="AN33" s="494"/>
      <c r="AO33" s="459" t="s">
        <v>199</v>
      </c>
      <c r="AP33" s="459"/>
      <c r="AQ33" s="459"/>
      <c r="AR33" s="459"/>
      <c r="AS33" s="459"/>
      <c r="AT33" s="459"/>
      <c r="AU33" s="459"/>
      <c r="AV33" s="459"/>
      <c r="AW33" s="459"/>
      <c r="AX33" s="459"/>
      <c r="AY33" s="459"/>
      <c r="AZ33" s="459"/>
      <c r="BA33" s="459"/>
      <c r="BB33" s="459"/>
      <c r="BC33" s="459"/>
      <c r="BD33" s="217"/>
      <c r="BE33" s="459" t="s">
        <v>200</v>
      </c>
      <c r="BF33" s="459"/>
      <c r="BG33" s="459" t="s">
        <v>201</v>
      </c>
      <c r="BH33" s="459"/>
      <c r="BI33" s="459"/>
      <c r="BJ33" s="459"/>
      <c r="BK33" s="459"/>
      <c r="BL33" s="459"/>
      <c r="BM33" s="459"/>
      <c r="BN33" s="459"/>
      <c r="BO33" s="459"/>
      <c r="BP33" s="459"/>
      <c r="BQ33" s="459"/>
      <c r="BR33" s="459"/>
      <c r="BS33" s="459"/>
      <c r="BT33" s="459"/>
      <c r="BU33" s="459"/>
      <c r="BV33" s="217"/>
      <c r="BW33" s="494" t="s">
        <v>200</v>
      </c>
      <c r="BX33" s="494"/>
      <c r="BY33" s="459" t="s">
        <v>202</v>
      </c>
      <c r="BZ33" s="459"/>
      <c r="CA33" s="459"/>
      <c r="CB33" s="459"/>
      <c r="CC33" s="459"/>
      <c r="CD33" s="459"/>
      <c r="CE33" s="459"/>
      <c r="CF33" s="459"/>
      <c r="CG33" s="459"/>
      <c r="CH33" s="459"/>
      <c r="CI33" s="459"/>
      <c r="CJ33" s="459"/>
      <c r="CK33" s="459"/>
      <c r="CL33" s="459"/>
      <c r="CM33" s="459"/>
      <c r="CN33" s="216"/>
      <c r="CO33" s="494" t="s">
        <v>203</v>
      </c>
      <c r="CP33" s="494"/>
      <c r="CQ33" s="459" t="s">
        <v>204</v>
      </c>
      <c r="CR33" s="459"/>
      <c r="CS33" s="459"/>
      <c r="CT33" s="459"/>
      <c r="CU33" s="459"/>
      <c r="CV33" s="459"/>
      <c r="CW33" s="459"/>
      <c r="CX33" s="459"/>
      <c r="CY33" s="459"/>
      <c r="CZ33" s="459"/>
      <c r="DA33" s="459"/>
      <c r="DB33" s="459"/>
      <c r="DC33" s="459"/>
      <c r="DD33" s="459"/>
      <c r="DE33" s="459"/>
      <c r="DF33" s="216"/>
      <c r="DG33" s="658" t="s">
        <v>205</v>
      </c>
      <c r="DH33" s="658"/>
      <c r="DI33" s="218"/>
      <c r="DJ33" s="186"/>
      <c r="DK33" s="186"/>
      <c r="DL33" s="186"/>
      <c r="DM33" s="186"/>
      <c r="DN33" s="186"/>
      <c r="DO33" s="186"/>
    </row>
    <row r="34" spans="1:119" ht="32.25" customHeight="1" x14ac:dyDescent="0.2">
      <c r="A34" s="187"/>
      <c r="B34" s="213"/>
      <c r="C34" s="659">
        <f>IF(E34="","",1)</f>
        <v>1</v>
      </c>
      <c r="D34" s="659"/>
      <c r="E34" s="660" t="str">
        <f>IF('各会計、関係団体の財政状況及び健全化判断比率'!B7="","",'各会計、関係団体の財政状況及び健全化判断比率'!B7)</f>
        <v>一般会計</v>
      </c>
      <c r="F34" s="660"/>
      <c r="G34" s="660"/>
      <c r="H34" s="660"/>
      <c r="I34" s="660"/>
      <c r="J34" s="660"/>
      <c r="K34" s="660"/>
      <c r="L34" s="660"/>
      <c r="M34" s="660"/>
      <c r="N34" s="660"/>
      <c r="O34" s="660"/>
      <c r="P34" s="660"/>
      <c r="Q34" s="660"/>
      <c r="R34" s="660"/>
      <c r="S34" s="660"/>
      <c r="T34" s="214"/>
      <c r="U34" s="659">
        <f>IF(W34="","",MAX(C34:D43)+1)</f>
        <v>2</v>
      </c>
      <c r="V34" s="659"/>
      <c r="W34" s="660" t="str">
        <f>IF('各会計、関係団体の財政状況及び健全化判断比率'!B28="","",'各会計、関係団体の財政状況及び健全化判断比率'!B28)</f>
        <v>国民健康保険事業特別会計</v>
      </c>
      <c r="X34" s="660"/>
      <c r="Y34" s="660"/>
      <c r="Z34" s="660"/>
      <c r="AA34" s="660"/>
      <c r="AB34" s="660"/>
      <c r="AC34" s="660"/>
      <c r="AD34" s="660"/>
      <c r="AE34" s="660"/>
      <c r="AF34" s="660"/>
      <c r="AG34" s="660"/>
      <c r="AH34" s="660"/>
      <c r="AI34" s="660"/>
      <c r="AJ34" s="660"/>
      <c r="AK34" s="660"/>
      <c r="AL34" s="214"/>
      <c r="AM34" s="659">
        <f>IF(AO34="","",MAX(C34:D43,U34:V43)+1)</f>
        <v>7</v>
      </c>
      <c r="AN34" s="659"/>
      <c r="AO34" s="660" t="str">
        <f>IF('各会計、関係団体の財政状況及び健全化判断比率'!B33="","",'各会計、関係団体の財政状況及び健全化判断比率'!B33)</f>
        <v>水道事業会計</v>
      </c>
      <c r="AP34" s="660"/>
      <c r="AQ34" s="660"/>
      <c r="AR34" s="660"/>
      <c r="AS34" s="660"/>
      <c r="AT34" s="660"/>
      <c r="AU34" s="660"/>
      <c r="AV34" s="660"/>
      <c r="AW34" s="660"/>
      <c r="AX34" s="660"/>
      <c r="AY34" s="660"/>
      <c r="AZ34" s="660"/>
      <c r="BA34" s="660"/>
      <c r="BB34" s="660"/>
      <c r="BC34" s="660"/>
      <c r="BD34" s="214"/>
      <c r="BE34" s="659" t="str">
        <f>IF(BG34="","",MAX(C34:D43,U34:V43,AM34:AN43)+1)</f>
        <v/>
      </c>
      <c r="BF34" s="659"/>
      <c r="BG34" s="660"/>
      <c r="BH34" s="660"/>
      <c r="BI34" s="660"/>
      <c r="BJ34" s="660"/>
      <c r="BK34" s="660"/>
      <c r="BL34" s="660"/>
      <c r="BM34" s="660"/>
      <c r="BN34" s="660"/>
      <c r="BO34" s="660"/>
      <c r="BP34" s="660"/>
      <c r="BQ34" s="660"/>
      <c r="BR34" s="660"/>
      <c r="BS34" s="660"/>
      <c r="BT34" s="660"/>
      <c r="BU34" s="660"/>
      <c r="BV34" s="214"/>
      <c r="BW34" s="659">
        <f>IF(BY34="","",MAX(C34:D43,U34:V43,AM34:AN43,BE34:BF43)+1)</f>
        <v>11</v>
      </c>
      <c r="BX34" s="659"/>
      <c r="BY34" s="660" t="str">
        <f>IF('各会計、関係団体の財政状況及び健全化判断比率'!B68="","",'各会計、関係団体の財政状況及び健全化判断比率'!B68)</f>
        <v>東山梨行政事務組合</v>
      </c>
      <c r="BZ34" s="660"/>
      <c r="CA34" s="660"/>
      <c r="CB34" s="660"/>
      <c r="CC34" s="660"/>
      <c r="CD34" s="660"/>
      <c r="CE34" s="660"/>
      <c r="CF34" s="660"/>
      <c r="CG34" s="660"/>
      <c r="CH34" s="660"/>
      <c r="CI34" s="660"/>
      <c r="CJ34" s="660"/>
      <c r="CK34" s="660"/>
      <c r="CL34" s="660"/>
      <c r="CM34" s="660"/>
      <c r="CN34" s="214"/>
      <c r="CO34" s="659">
        <f>IF(CQ34="","",MAX(C34:D43,U34:V43,AM34:AN43,BE34:BF43,BW34:BX43)+1)</f>
        <v>21</v>
      </c>
      <c r="CP34" s="659"/>
      <c r="CQ34" s="660" t="str">
        <f>IF('各会計、関係団体の財政状況及び健全化判断比率'!BS7="","",'各会計、関係団体の財政状況及び健全化判断比率'!BS7)</f>
        <v>甲州市土地開発公社</v>
      </c>
      <c r="CR34" s="660"/>
      <c r="CS34" s="660"/>
      <c r="CT34" s="660"/>
      <c r="CU34" s="660"/>
      <c r="CV34" s="660"/>
      <c r="CW34" s="660"/>
      <c r="CX34" s="660"/>
      <c r="CY34" s="660"/>
      <c r="CZ34" s="660"/>
      <c r="DA34" s="660"/>
      <c r="DB34" s="660"/>
      <c r="DC34" s="660"/>
      <c r="DD34" s="660"/>
      <c r="DE34" s="660"/>
      <c r="DF34" s="211"/>
      <c r="DG34" s="661" t="str">
        <f>IF('各会計、関係団体の財政状況及び健全化判断比率'!BR7="","",'各会計、関係団体の財政状況及び健全化判断比率'!BR7)</f>
        <v/>
      </c>
      <c r="DH34" s="661"/>
      <c r="DI34" s="218"/>
      <c r="DJ34" s="186"/>
      <c r="DK34" s="186"/>
      <c r="DL34" s="186"/>
      <c r="DM34" s="186"/>
      <c r="DN34" s="186"/>
      <c r="DO34" s="186"/>
    </row>
    <row r="35" spans="1:119" ht="32.25" customHeight="1" x14ac:dyDescent="0.2">
      <c r="A35" s="187"/>
      <c r="B35" s="213"/>
      <c r="C35" s="659" t="str">
        <f>IF(E35="","",C34+1)</f>
        <v/>
      </c>
      <c r="D35" s="659"/>
      <c r="E35" s="660" t="str">
        <f>IF('各会計、関係団体の財政状況及び健全化判断比率'!B8="","",'各会計、関係団体の財政状況及び健全化判断比率'!B8)</f>
        <v/>
      </c>
      <c r="F35" s="660"/>
      <c r="G35" s="660"/>
      <c r="H35" s="660"/>
      <c r="I35" s="660"/>
      <c r="J35" s="660"/>
      <c r="K35" s="660"/>
      <c r="L35" s="660"/>
      <c r="M35" s="660"/>
      <c r="N35" s="660"/>
      <c r="O35" s="660"/>
      <c r="P35" s="660"/>
      <c r="Q35" s="660"/>
      <c r="R35" s="660"/>
      <c r="S35" s="660"/>
      <c r="T35" s="214"/>
      <c r="U35" s="659">
        <f>IF(W35="","",U34+1)</f>
        <v>3</v>
      </c>
      <c r="V35" s="659"/>
      <c r="W35" s="660" t="str">
        <f>IF('各会計、関係団体の財政状況及び健全化判断比率'!B29="","",'各会計、関係団体の財政状況及び健全化判断比率'!B29)</f>
        <v>診療所事業特別会計</v>
      </c>
      <c r="X35" s="660"/>
      <c r="Y35" s="660"/>
      <c r="Z35" s="660"/>
      <c r="AA35" s="660"/>
      <c r="AB35" s="660"/>
      <c r="AC35" s="660"/>
      <c r="AD35" s="660"/>
      <c r="AE35" s="660"/>
      <c r="AF35" s="660"/>
      <c r="AG35" s="660"/>
      <c r="AH35" s="660"/>
      <c r="AI35" s="660"/>
      <c r="AJ35" s="660"/>
      <c r="AK35" s="660"/>
      <c r="AL35" s="214"/>
      <c r="AM35" s="659">
        <f t="shared" ref="AM35:AM43" si="0">IF(AO35="","",AM34+1)</f>
        <v>8</v>
      </c>
      <c r="AN35" s="659"/>
      <c r="AO35" s="660" t="str">
        <f>IF('各会計、関係団体の財政状況及び健全化判断比率'!B34="","",'各会計、関係団体の財政状況及び健全化判断比率'!B34)</f>
        <v>下水道事業会計</v>
      </c>
      <c r="AP35" s="660"/>
      <c r="AQ35" s="660"/>
      <c r="AR35" s="660"/>
      <c r="AS35" s="660"/>
      <c r="AT35" s="660"/>
      <c r="AU35" s="660"/>
      <c r="AV35" s="660"/>
      <c r="AW35" s="660"/>
      <c r="AX35" s="660"/>
      <c r="AY35" s="660"/>
      <c r="AZ35" s="660"/>
      <c r="BA35" s="660"/>
      <c r="BB35" s="660"/>
      <c r="BC35" s="660"/>
      <c r="BD35" s="214"/>
      <c r="BE35" s="659" t="str">
        <f t="shared" ref="BE35:BE43" si="1">IF(BG35="","",BE34+1)</f>
        <v/>
      </c>
      <c r="BF35" s="659"/>
      <c r="BG35" s="660"/>
      <c r="BH35" s="660"/>
      <c r="BI35" s="660"/>
      <c r="BJ35" s="660"/>
      <c r="BK35" s="660"/>
      <c r="BL35" s="660"/>
      <c r="BM35" s="660"/>
      <c r="BN35" s="660"/>
      <c r="BO35" s="660"/>
      <c r="BP35" s="660"/>
      <c r="BQ35" s="660"/>
      <c r="BR35" s="660"/>
      <c r="BS35" s="660"/>
      <c r="BT35" s="660"/>
      <c r="BU35" s="660"/>
      <c r="BV35" s="214"/>
      <c r="BW35" s="659">
        <f t="shared" ref="BW35:BW43" si="2">IF(BY35="","",BW34+1)</f>
        <v>12</v>
      </c>
      <c r="BX35" s="659"/>
      <c r="BY35" s="660" t="str">
        <f>IF('各会計、関係団体の財政状況及び健全化判断比率'!B69="","",'各会計、関係団体の財政状況及び健全化判断比率'!B69)</f>
        <v>市町村総合事務組合(一般会計)</v>
      </c>
      <c r="BZ35" s="660"/>
      <c r="CA35" s="660"/>
      <c r="CB35" s="660"/>
      <c r="CC35" s="660"/>
      <c r="CD35" s="660"/>
      <c r="CE35" s="660"/>
      <c r="CF35" s="660"/>
      <c r="CG35" s="660"/>
      <c r="CH35" s="660"/>
      <c r="CI35" s="660"/>
      <c r="CJ35" s="660"/>
      <c r="CK35" s="660"/>
      <c r="CL35" s="660"/>
      <c r="CM35" s="660"/>
      <c r="CN35" s="214"/>
      <c r="CO35" s="659" t="str">
        <f t="shared" ref="CO35:CO43" si="3">IF(CQ35="","",CO34+1)</f>
        <v/>
      </c>
      <c r="CP35" s="659"/>
      <c r="CQ35" s="660" t="str">
        <f>IF('各会計、関係団体の財政状況及び健全化判断比率'!BS8="","",'各会計、関係団体の財政状況及び健全化判断比率'!BS8)</f>
        <v/>
      </c>
      <c r="CR35" s="660"/>
      <c r="CS35" s="660"/>
      <c r="CT35" s="660"/>
      <c r="CU35" s="660"/>
      <c r="CV35" s="660"/>
      <c r="CW35" s="660"/>
      <c r="CX35" s="660"/>
      <c r="CY35" s="660"/>
      <c r="CZ35" s="660"/>
      <c r="DA35" s="660"/>
      <c r="DB35" s="660"/>
      <c r="DC35" s="660"/>
      <c r="DD35" s="660"/>
      <c r="DE35" s="660"/>
      <c r="DF35" s="211"/>
      <c r="DG35" s="661" t="str">
        <f>IF('各会計、関係団体の財政状況及び健全化判断比率'!BR8="","",'各会計、関係団体の財政状況及び健全化判断比率'!BR8)</f>
        <v/>
      </c>
      <c r="DH35" s="661"/>
      <c r="DI35" s="218"/>
      <c r="DJ35" s="186"/>
      <c r="DK35" s="186"/>
      <c r="DL35" s="186"/>
      <c r="DM35" s="186"/>
      <c r="DN35" s="186"/>
      <c r="DO35" s="186"/>
    </row>
    <row r="36" spans="1:119" ht="32.25" customHeight="1" x14ac:dyDescent="0.2">
      <c r="A36" s="187"/>
      <c r="B36" s="213"/>
      <c r="C36" s="659" t="str">
        <f>IF(E36="","",C35+1)</f>
        <v/>
      </c>
      <c r="D36" s="659"/>
      <c r="E36" s="660" t="str">
        <f>IF('各会計、関係団体の財政状況及び健全化判断比率'!B9="","",'各会計、関係団体の財政状況及び健全化判断比率'!B9)</f>
        <v/>
      </c>
      <c r="F36" s="660"/>
      <c r="G36" s="660"/>
      <c r="H36" s="660"/>
      <c r="I36" s="660"/>
      <c r="J36" s="660"/>
      <c r="K36" s="660"/>
      <c r="L36" s="660"/>
      <c r="M36" s="660"/>
      <c r="N36" s="660"/>
      <c r="O36" s="660"/>
      <c r="P36" s="660"/>
      <c r="Q36" s="660"/>
      <c r="R36" s="660"/>
      <c r="S36" s="660"/>
      <c r="T36" s="214"/>
      <c r="U36" s="659">
        <f t="shared" ref="U36:U43" si="4">IF(W36="","",U35+1)</f>
        <v>4</v>
      </c>
      <c r="V36" s="659"/>
      <c r="W36" s="660" t="str">
        <f>IF('各会計、関係団体の財政状況及び健全化判断比率'!B30="","",'各会計、関係団体の財政状況及び健全化判断比率'!B30)</f>
        <v>後期高齢者医療特別会計</v>
      </c>
      <c r="X36" s="660"/>
      <c r="Y36" s="660"/>
      <c r="Z36" s="660"/>
      <c r="AA36" s="660"/>
      <c r="AB36" s="660"/>
      <c r="AC36" s="660"/>
      <c r="AD36" s="660"/>
      <c r="AE36" s="660"/>
      <c r="AF36" s="660"/>
      <c r="AG36" s="660"/>
      <c r="AH36" s="660"/>
      <c r="AI36" s="660"/>
      <c r="AJ36" s="660"/>
      <c r="AK36" s="660"/>
      <c r="AL36" s="214"/>
      <c r="AM36" s="659">
        <f t="shared" si="0"/>
        <v>9</v>
      </c>
      <c r="AN36" s="659"/>
      <c r="AO36" s="660" t="str">
        <f>IF('各会計、関係団体の財政状況及び健全化判断比率'!B35="","",'各会計、関係団体の財政状況及び健全化判断比率'!B35)</f>
        <v>勝沼ぶどうの丘事業会計</v>
      </c>
      <c r="AP36" s="660"/>
      <c r="AQ36" s="660"/>
      <c r="AR36" s="660"/>
      <c r="AS36" s="660"/>
      <c r="AT36" s="660"/>
      <c r="AU36" s="660"/>
      <c r="AV36" s="660"/>
      <c r="AW36" s="660"/>
      <c r="AX36" s="660"/>
      <c r="AY36" s="660"/>
      <c r="AZ36" s="660"/>
      <c r="BA36" s="660"/>
      <c r="BB36" s="660"/>
      <c r="BC36" s="660"/>
      <c r="BD36" s="214"/>
      <c r="BE36" s="659" t="str">
        <f t="shared" si="1"/>
        <v/>
      </c>
      <c r="BF36" s="659"/>
      <c r="BG36" s="660"/>
      <c r="BH36" s="660"/>
      <c r="BI36" s="660"/>
      <c r="BJ36" s="660"/>
      <c r="BK36" s="660"/>
      <c r="BL36" s="660"/>
      <c r="BM36" s="660"/>
      <c r="BN36" s="660"/>
      <c r="BO36" s="660"/>
      <c r="BP36" s="660"/>
      <c r="BQ36" s="660"/>
      <c r="BR36" s="660"/>
      <c r="BS36" s="660"/>
      <c r="BT36" s="660"/>
      <c r="BU36" s="660"/>
      <c r="BV36" s="214"/>
      <c r="BW36" s="659">
        <f t="shared" si="2"/>
        <v>13</v>
      </c>
      <c r="BX36" s="659"/>
      <c r="BY36" s="660" t="str">
        <f>IF('各会計、関係団体の財政状況及び健全化判断比率'!B70="","",'各会計、関係団体の財政状況及び健全化判断比率'!B70)</f>
        <v>市町村総合事務組合(電子化会館管理・研修会計)</v>
      </c>
      <c r="BZ36" s="660"/>
      <c r="CA36" s="660"/>
      <c r="CB36" s="660"/>
      <c r="CC36" s="660"/>
      <c r="CD36" s="660"/>
      <c r="CE36" s="660"/>
      <c r="CF36" s="660"/>
      <c r="CG36" s="660"/>
      <c r="CH36" s="660"/>
      <c r="CI36" s="660"/>
      <c r="CJ36" s="660"/>
      <c r="CK36" s="660"/>
      <c r="CL36" s="660"/>
      <c r="CM36" s="660"/>
      <c r="CN36" s="214"/>
      <c r="CO36" s="659" t="str">
        <f t="shared" si="3"/>
        <v/>
      </c>
      <c r="CP36" s="659"/>
      <c r="CQ36" s="660" t="str">
        <f>IF('各会計、関係団体の財政状況及び健全化判断比率'!BS9="","",'各会計、関係団体の財政状況及び健全化判断比率'!BS9)</f>
        <v/>
      </c>
      <c r="CR36" s="660"/>
      <c r="CS36" s="660"/>
      <c r="CT36" s="660"/>
      <c r="CU36" s="660"/>
      <c r="CV36" s="660"/>
      <c r="CW36" s="660"/>
      <c r="CX36" s="660"/>
      <c r="CY36" s="660"/>
      <c r="CZ36" s="660"/>
      <c r="DA36" s="660"/>
      <c r="DB36" s="660"/>
      <c r="DC36" s="660"/>
      <c r="DD36" s="660"/>
      <c r="DE36" s="660"/>
      <c r="DF36" s="211"/>
      <c r="DG36" s="661" t="str">
        <f>IF('各会計、関係団体の財政状況及び健全化判断比率'!BR9="","",'各会計、関係団体の財政状況及び健全化判断比率'!BR9)</f>
        <v/>
      </c>
      <c r="DH36" s="661"/>
      <c r="DI36" s="218"/>
      <c r="DJ36" s="186"/>
      <c r="DK36" s="186"/>
      <c r="DL36" s="186"/>
      <c r="DM36" s="186"/>
      <c r="DN36" s="186"/>
      <c r="DO36" s="186"/>
    </row>
    <row r="37" spans="1:119" ht="32.25" customHeight="1" x14ac:dyDescent="0.2">
      <c r="A37" s="187"/>
      <c r="B37" s="213"/>
      <c r="C37" s="659" t="str">
        <f>IF(E37="","",C36+1)</f>
        <v/>
      </c>
      <c r="D37" s="659"/>
      <c r="E37" s="660" t="str">
        <f>IF('各会計、関係団体の財政状況及び健全化判断比率'!B10="","",'各会計、関係団体の財政状況及び健全化判断比率'!B10)</f>
        <v/>
      </c>
      <c r="F37" s="660"/>
      <c r="G37" s="660"/>
      <c r="H37" s="660"/>
      <c r="I37" s="660"/>
      <c r="J37" s="660"/>
      <c r="K37" s="660"/>
      <c r="L37" s="660"/>
      <c r="M37" s="660"/>
      <c r="N37" s="660"/>
      <c r="O37" s="660"/>
      <c r="P37" s="660"/>
      <c r="Q37" s="660"/>
      <c r="R37" s="660"/>
      <c r="S37" s="660"/>
      <c r="T37" s="214"/>
      <c r="U37" s="659">
        <f t="shared" si="4"/>
        <v>5</v>
      </c>
      <c r="V37" s="659"/>
      <c r="W37" s="660" t="str">
        <f>IF('各会計、関係団体の財政状況及び健全化判断比率'!B31="","",'各会計、関係団体の財政状況及び健全化判断比率'!B31)</f>
        <v>介護保険事業特別会計</v>
      </c>
      <c r="X37" s="660"/>
      <c r="Y37" s="660"/>
      <c r="Z37" s="660"/>
      <c r="AA37" s="660"/>
      <c r="AB37" s="660"/>
      <c r="AC37" s="660"/>
      <c r="AD37" s="660"/>
      <c r="AE37" s="660"/>
      <c r="AF37" s="660"/>
      <c r="AG37" s="660"/>
      <c r="AH37" s="660"/>
      <c r="AI37" s="660"/>
      <c r="AJ37" s="660"/>
      <c r="AK37" s="660"/>
      <c r="AL37" s="214"/>
      <c r="AM37" s="659">
        <f t="shared" si="0"/>
        <v>10</v>
      </c>
      <c r="AN37" s="659"/>
      <c r="AO37" s="660" t="str">
        <f>IF('各会計、関係団体の財政状況及び健全化判断比率'!B36="","",'各会計、関係団体の財政状況及び健全化判断比率'!B36)</f>
        <v>勝沼病院事業会計</v>
      </c>
      <c r="AP37" s="660"/>
      <c r="AQ37" s="660"/>
      <c r="AR37" s="660"/>
      <c r="AS37" s="660"/>
      <c r="AT37" s="660"/>
      <c r="AU37" s="660"/>
      <c r="AV37" s="660"/>
      <c r="AW37" s="660"/>
      <c r="AX37" s="660"/>
      <c r="AY37" s="660"/>
      <c r="AZ37" s="660"/>
      <c r="BA37" s="660"/>
      <c r="BB37" s="660"/>
      <c r="BC37" s="660"/>
      <c r="BD37" s="214"/>
      <c r="BE37" s="659" t="str">
        <f t="shared" si="1"/>
        <v/>
      </c>
      <c r="BF37" s="659"/>
      <c r="BG37" s="660"/>
      <c r="BH37" s="660"/>
      <c r="BI37" s="660"/>
      <c r="BJ37" s="660"/>
      <c r="BK37" s="660"/>
      <c r="BL37" s="660"/>
      <c r="BM37" s="660"/>
      <c r="BN37" s="660"/>
      <c r="BO37" s="660"/>
      <c r="BP37" s="660"/>
      <c r="BQ37" s="660"/>
      <c r="BR37" s="660"/>
      <c r="BS37" s="660"/>
      <c r="BT37" s="660"/>
      <c r="BU37" s="660"/>
      <c r="BV37" s="214"/>
      <c r="BW37" s="659">
        <f t="shared" si="2"/>
        <v>14</v>
      </c>
      <c r="BX37" s="659"/>
      <c r="BY37" s="660" t="str">
        <f>IF('各会計、関係団体の財政状況及び健全化判断比率'!B71="","",'各会計、関係団体の財政状況及び健全化判断比率'!B71)</f>
        <v>市町村総合事務組合(最終処分場)</v>
      </c>
      <c r="BZ37" s="660"/>
      <c r="CA37" s="660"/>
      <c r="CB37" s="660"/>
      <c r="CC37" s="660"/>
      <c r="CD37" s="660"/>
      <c r="CE37" s="660"/>
      <c r="CF37" s="660"/>
      <c r="CG37" s="660"/>
      <c r="CH37" s="660"/>
      <c r="CI37" s="660"/>
      <c r="CJ37" s="660"/>
      <c r="CK37" s="660"/>
      <c r="CL37" s="660"/>
      <c r="CM37" s="660"/>
      <c r="CN37" s="214"/>
      <c r="CO37" s="659" t="str">
        <f t="shared" si="3"/>
        <v/>
      </c>
      <c r="CP37" s="659"/>
      <c r="CQ37" s="660" t="str">
        <f>IF('各会計、関係団体の財政状況及び健全化判断比率'!BS10="","",'各会計、関係団体の財政状況及び健全化判断比率'!BS10)</f>
        <v/>
      </c>
      <c r="CR37" s="660"/>
      <c r="CS37" s="660"/>
      <c r="CT37" s="660"/>
      <c r="CU37" s="660"/>
      <c r="CV37" s="660"/>
      <c r="CW37" s="660"/>
      <c r="CX37" s="660"/>
      <c r="CY37" s="660"/>
      <c r="CZ37" s="660"/>
      <c r="DA37" s="660"/>
      <c r="DB37" s="660"/>
      <c r="DC37" s="660"/>
      <c r="DD37" s="660"/>
      <c r="DE37" s="660"/>
      <c r="DF37" s="211"/>
      <c r="DG37" s="661" t="str">
        <f>IF('各会計、関係団体の財政状況及び健全化判断比率'!BR10="","",'各会計、関係団体の財政状況及び健全化判断比率'!BR10)</f>
        <v/>
      </c>
      <c r="DH37" s="661"/>
      <c r="DI37" s="218"/>
      <c r="DJ37" s="186"/>
      <c r="DK37" s="186"/>
      <c r="DL37" s="186"/>
      <c r="DM37" s="186"/>
      <c r="DN37" s="186"/>
      <c r="DO37" s="186"/>
    </row>
    <row r="38" spans="1:119" ht="32.25" customHeight="1" x14ac:dyDescent="0.2">
      <c r="A38" s="187"/>
      <c r="B38" s="213"/>
      <c r="C38" s="659" t="str">
        <f t="shared" ref="C38:C43" si="5">IF(E38="","",C37+1)</f>
        <v/>
      </c>
      <c r="D38" s="659"/>
      <c r="E38" s="660" t="str">
        <f>IF('各会計、関係団体の財政状況及び健全化判断比率'!B11="","",'各会計、関係団体の財政状況及び健全化判断比率'!B11)</f>
        <v/>
      </c>
      <c r="F38" s="660"/>
      <c r="G38" s="660"/>
      <c r="H38" s="660"/>
      <c r="I38" s="660"/>
      <c r="J38" s="660"/>
      <c r="K38" s="660"/>
      <c r="L38" s="660"/>
      <c r="M38" s="660"/>
      <c r="N38" s="660"/>
      <c r="O38" s="660"/>
      <c r="P38" s="660"/>
      <c r="Q38" s="660"/>
      <c r="R38" s="660"/>
      <c r="S38" s="660"/>
      <c r="T38" s="214"/>
      <c r="U38" s="659">
        <f t="shared" si="4"/>
        <v>6</v>
      </c>
      <c r="V38" s="659"/>
      <c r="W38" s="660" t="str">
        <f>IF('各会計、関係団体の財政状況及び健全化判断比率'!B32="","",'各会計、関係団体の財政状況及び健全化判断比率'!B32)</f>
        <v>居宅介護予防支援事業特別会計</v>
      </c>
      <c r="X38" s="660"/>
      <c r="Y38" s="660"/>
      <c r="Z38" s="660"/>
      <c r="AA38" s="660"/>
      <c r="AB38" s="660"/>
      <c r="AC38" s="660"/>
      <c r="AD38" s="660"/>
      <c r="AE38" s="660"/>
      <c r="AF38" s="660"/>
      <c r="AG38" s="660"/>
      <c r="AH38" s="660"/>
      <c r="AI38" s="660"/>
      <c r="AJ38" s="660"/>
      <c r="AK38" s="660"/>
      <c r="AL38" s="214"/>
      <c r="AM38" s="659" t="str">
        <f t="shared" si="0"/>
        <v/>
      </c>
      <c r="AN38" s="659"/>
      <c r="AO38" s="660"/>
      <c r="AP38" s="660"/>
      <c r="AQ38" s="660"/>
      <c r="AR38" s="660"/>
      <c r="AS38" s="660"/>
      <c r="AT38" s="660"/>
      <c r="AU38" s="660"/>
      <c r="AV38" s="660"/>
      <c r="AW38" s="660"/>
      <c r="AX38" s="660"/>
      <c r="AY38" s="660"/>
      <c r="AZ38" s="660"/>
      <c r="BA38" s="660"/>
      <c r="BB38" s="660"/>
      <c r="BC38" s="660"/>
      <c r="BD38" s="214"/>
      <c r="BE38" s="659" t="str">
        <f t="shared" si="1"/>
        <v/>
      </c>
      <c r="BF38" s="659"/>
      <c r="BG38" s="660"/>
      <c r="BH38" s="660"/>
      <c r="BI38" s="660"/>
      <c r="BJ38" s="660"/>
      <c r="BK38" s="660"/>
      <c r="BL38" s="660"/>
      <c r="BM38" s="660"/>
      <c r="BN38" s="660"/>
      <c r="BO38" s="660"/>
      <c r="BP38" s="660"/>
      <c r="BQ38" s="660"/>
      <c r="BR38" s="660"/>
      <c r="BS38" s="660"/>
      <c r="BT38" s="660"/>
      <c r="BU38" s="660"/>
      <c r="BV38" s="214"/>
      <c r="BW38" s="659">
        <f t="shared" si="2"/>
        <v>15</v>
      </c>
      <c r="BX38" s="659"/>
      <c r="BY38" s="660" t="str">
        <f>IF('各会計、関係団体の財政状況及び健全化判断比率'!B72="","",'各会計、関係団体の財政状況及び健全化判断比率'!B72)</f>
        <v>市町村総合事務組合(入札参加会計)</v>
      </c>
      <c r="BZ38" s="660"/>
      <c r="CA38" s="660"/>
      <c r="CB38" s="660"/>
      <c r="CC38" s="660"/>
      <c r="CD38" s="660"/>
      <c r="CE38" s="660"/>
      <c r="CF38" s="660"/>
      <c r="CG38" s="660"/>
      <c r="CH38" s="660"/>
      <c r="CI38" s="660"/>
      <c r="CJ38" s="660"/>
      <c r="CK38" s="660"/>
      <c r="CL38" s="660"/>
      <c r="CM38" s="660"/>
      <c r="CN38" s="214"/>
      <c r="CO38" s="659" t="str">
        <f t="shared" si="3"/>
        <v/>
      </c>
      <c r="CP38" s="659"/>
      <c r="CQ38" s="660" t="str">
        <f>IF('各会計、関係団体の財政状況及び健全化判断比率'!BS11="","",'各会計、関係団体の財政状況及び健全化判断比率'!BS11)</f>
        <v/>
      </c>
      <c r="CR38" s="660"/>
      <c r="CS38" s="660"/>
      <c r="CT38" s="660"/>
      <c r="CU38" s="660"/>
      <c r="CV38" s="660"/>
      <c r="CW38" s="660"/>
      <c r="CX38" s="660"/>
      <c r="CY38" s="660"/>
      <c r="CZ38" s="660"/>
      <c r="DA38" s="660"/>
      <c r="DB38" s="660"/>
      <c r="DC38" s="660"/>
      <c r="DD38" s="660"/>
      <c r="DE38" s="660"/>
      <c r="DF38" s="211"/>
      <c r="DG38" s="661" t="str">
        <f>IF('各会計、関係団体の財政状況及び健全化判断比率'!BR11="","",'各会計、関係団体の財政状況及び健全化判断比率'!BR11)</f>
        <v/>
      </c>
      <c r="DH38" s="661"/>
      <c r="DI38" s="218"/>
      <c r="DJ38" s="186"/>
      <c r="DK38" s="186"/>
      <c r="DL38" s="186"/>
      <c r="DM38" s="186"/>
      <c r="DN38" s="186"/>
      <c r="DO38" s="186"/>
    </row>
    <row r="39" spans="1:119" ht="32.25" customHeight="1" x14ac:dyDescent="0.2">
      <c r="A39" s="187"/>
      <c r="B39" s="213"/>
      <c r="C39" s="659" t="str">
        <f t="shared" si="5"/>
        <v/>
      </c>
      <c r="D39" s="659"/>
      <c r="E39" s="660" t="str">
        <f>IF('各会計、関係団体の財政状況及び健全化判断比率'!B12="","",'各会計、関係団体の財政状況及び健全化判断比率'!B12)</f>
        <v/>
      </c>
      <c r="F39" s="660"/>
      <c r="G39" s="660"/>
      <c r="H39" s="660"/>
      <c r="I39" s="660"/>
      <c r="J39" s="660"/>
      <c r="K39" s="660"/>
      <c r="L39" s="660"/>
      <c r="M39" s="660"/>
      <c r="N39" s="660"/>
      <c r="O39" s="660"/>
      <c r="P39" s="660"/>
      <c r="Q39" s="660"/>
      <c r="R39" s="660"/>
      <c r="S39" s="660"/>
      <c r="T39" s="214"/>
      <c r="U39" s="659" t="str">
        <f t="shared" si="4"/>
        <v/>
      </c>
      <c r="V39" s="659"/>
      <c r="W39" s="660"/>
      <c r="X39" s="660"/>
      <c r="Y39" s="660"/>
      <c r="Z39" s="660"/>
      <c r="AA39" s="660"/>
      <c r="AB39" s="660"/>
      <c r="AC39" s="660"/>
      <c r="AD39" s="660"/>
      <c r="AE39" s="660"/>
      <c r="AF39" s="660"/>
      <c r="AG39" s="660"/>
      <c r="AH39" s="660"/>
      <c r="AI39" s="660"/>
      <c r="AJ39" s="660"/>
      <c r="AK39" s="660"/>
      <c r="AL39" s="214"/>
      <c r="AM39" s="659" t="str">
        <f t="shared" si="0"/>
        <v/>
      </c>
      <c r="AN39" s="659"/>
      <c r="AO39" s="660"/>
      <c r="AP39" s="660"/>
      <c r="AQ39" s="660"/>
      <c r="AR39" s="660"/>
      <c r="AS39" s="660"/>
      <c r="AT39" s="660"/>
      <c r="AU39" s="660"/>
      <c r="AV39" s="660"/>
      <c r="AW39" s="660"/>
      <c r="AX39" s="660"/>
      <c r="AY39" s="660"/>
      <c r="AZ39" s="660"/>
      <c r="BA39" s="660"/>
      <c r="BB39" s="660"/>
      <c r="BC39" s="660"/>
      <c r="BD39" s="214"/>
      <c r="BE39" s="659" t="str">
        <f t="shared" si="1"/>
        <v/>
      </c>
      <c r="BF39" s="659"/>
      <c r="BG39" s="660"/>
      <c r="BH39" s="660"/>
      <c r="BI39" s="660"/>
      <c r="BJ39" s="660"/>
      <c r="BK39" s="660"/>
      <c r="BL39" s="660"/>
      <c r="BM39" s="660"/>
      <c r="BN39" s="660"/>
      <c r="BO39" s="660"/>
      <c r="BP39" s="660"/>
      <c r="BQ39" s="660"/>
      <c r="BR39" s="660"/>
      <c r="BS39" s="660"/>
      <c r="BT39" s="660"/>
      <c r="BU39" s="660"/>
      <c r="BV39" s="214"/>
      <c r="BW39" s="659">
        <f t="shared" si="2"/>
        <v>16</v>
      </c>
      <c r="BX39" s="659"/>
      <c r="BY39" s="660" t="str">
        <f>IF('各会計、関係団体の財政状況及び健全化判断比率'!B73="","",'各会計、関係団体の財政状況及び健全化判断比率'!B73)</f>
        <v>市町村総合事務組合(交通災害会計)</v>
      </c>
      <c r="BZ39" s="660"/>
      <c r="CA39" s="660"/>
      <c r="CB39" s="660"/>
      <c r="CC39" s="660"/>
      <c r="CD39" s="660"/>
      <c r="CE39" s="660"/>
      <c r="CF39" s="660"/>
      <c r="CG39" s="660"/>
      <c r="CH39" s="660"/>
      <c r="CI39" s="660"/>
      <c r="CJ39" s="660"/>
      <c r="CK39" s="660"/>
      <c r="CL39" s="660"/>
      <c r="CM39" s="660"/>
      <c r="CN39" s="214"/>
      <c r="CO39" s="659" t="str">
        <f t="shared" si="3"/>
        <v/>
      </c>
      <c r="CP39" s="659"/>
      <c r="CQ39" s="660" t="str">
        <f>IF('各会計、関係団体の財政状況及び健全化判断比率'!BS12="","",'各会計、関係団体の財政状況及び健全化判断比率'!BS12)</f>
        <v/>
      </c>
      <c r="CR39" s="660"/>
      <c r="CS39" s="660"/>
      <c r="CT39" s="660"/>
      <c r="CU39" s="660"/>
      <c r="CV39" s="660"/>
      <c r="CW39" s="660"/>
      <c r="CX39" s="660"/>
      <c r="CY39" s="660"/>
      <c r="CZ39" s="660"/>
      <c r="DA39" s="660"/>
      <c r="DB39" s="660"/>
      <c r="DC39" s="660"/>
      <c r="DD39" s="660"/>
      <c r="DE39" s="660"/>
      <c r="DF39" s="211"/>
      <c r="DG39" s="661" t="str">
        <f>IF('各会計、関係団体の財政状況及び健全化判断比率'!BR12="","",'各会計、関係団体の財政状況及び健全化判断比率'!BR12)</f>
        <v/>
      </c>
      <c r="DH39" s="661"/>
      <c r="DI39" s="218"/>
      <c r="DJ39" s="186"/>
      <c r="DK39" s="186"/>
      <c r="DL39" s="186"/>
      <c r="DM39" s="186"/>
      <c r="DN39" s="186"/>
      <c r="DO39" s="186"/>
    </row>
    <row r="40" spans="1:119" ht="32.25" customHeight="1" x14ac:dyDescent="0.2">
      <c r="A40" s="187"/>
      <c r="B40" s="213"/>
      <c r="C40" s="659" t="str">
        <f t="shared" si="5"/>
        <v/>
      </c>
      <c r="D40" s="659"/>
      <c r="E40" s="660" t="str">
        <f>IF('各会計、関係団体の財政状況及び健全化判断比率'!B13="","",'各会計、関係団体の財政状況及び健全化判断比率'!B13)</f>
        <v/>
      </c>
      <c r="F40" s="660"/>
      <c r="G40" s="660"/>
      <c r="H40" s="660"/>
      <c r="I40" s="660"/>
      <c r="J40" s="660"/>
      <c r="K40" s="660"/>
      <c r="L40" s="660"/>
      <c r="M40" s="660"/>
      <c r="N40" s="660"/>
      <c r="O40" s="660"/>
      <c r="P40" s="660"/>
      <c r="Q40" s="660"/>
      <c r="R40" s="660"/>
      <c r="S40" s="660"/>
      <c r="T40" s="214"/>
      <c r="U40" s="659" t="str">
        <f t="shared" si="4"/>
        <v/>
      </c>
      <c r="V40" s="659"/>
      <c r="W40" s="660"/>
      <c r="X40" s="660"/>
      <c r="Y40" s="660"/>
      <c r="Z40" s="660"/>
      <c r="AA40" s="660"/>
      <c r="AB40" s="660"/>
      <c r="AC40" s="660"/>
      <c r="AD40" s="660"/>
      <c r="AE40" s="660"/>
      <c r="AF40" s="660"/>
      <c r="AG40" s="660"/>
      <c r="AH40" s="660"/>
      <c r="AI40" s="660"/>
      <c r="AJ40" s="660"/>
      <c r="AK40" s="660"/>
      <c r="AL40" s="214"/>
      <c r="AM40" s="659" t="str">
        <f t="shared" si="0"/>
        <v/>
      </c>
      <c r="AN40" s="659"/>
      <c r="AO40" s="660"/>
      <c r="AP40" s="660"/>
      <c r="AQ40" s="660"/>
      <c r="AR40" s="660"/>
      <c r="AS40" s="660"/>
      <c r="AT40" s="660"/>
      <c r="AU40" s="660"/>
      <c r="AV40" s="660"/>
      <c r="AW40" s="660"/>
      <c r="AX40" s="660"/>
      <c r="AY40" s="660"/>
      <c r="AZ40" s="660"/>
      <c r="BA40" s="660"/>
      <c r="BB40" s="660"/>
      <c r="BC40" s="660"/>
      <c r="BD40" s="214"/>
      <c r="BE40" s="659" t="str">
        <f t="shared" si="1"/>
        <v/>
      </c>
      <c r="BF40" s="659"/>
      <c r="BG40" s="660"/>
      <c r="BH40" s="660"/>
      <c r="BI40" s="660"/>
      <c r="BJ40" s="660"/>
      <c r="BK40" s="660"/>
      <c r="BL40" s="660"/>
      <c r="BM40" s="660"/>
      <c r="BN40" s="660"/>
      <c r="BO40" s="660"/>
      <c r="BP40" s="660"/>
      <c r="BQ40" s="660"/>
      <c r="BR40" s="660"/>
      <c r="BS40" s="660"/>
      <c r="BT40" s="660"/>
      <c r="BU40" s="660"/>
      <c r="BV40" s="214"/>
      <c r="BW40" s="659">
        <f t="shared" si="2"/>
        <v>17</v>
      </c>
      <c r="BX40" s="659"/>
      <c r="BY40" s="660" t="str">
        <f>IF('各会計、関係団体の財政状況及び健全化判断比率'!B74="","",'各会計、関係団体の財政状況及び健全化判断比率'!B74)</f>
        <v>峡東地域広域水道企業団</v>
      </c>
      <c r="BZ40" s="660"/>
      <c r="CA40" s="660"/>
      <c r="CB40" s="660"/>
      <c r="CC40" s="660"/>
      <c r="CD40" s="660"/>
      <c r="CE40" s="660"/>
      <c r="CF40" s="660"/>
      <c r="CG40" s="660"/>
      <c r="CH40" s="660"/>
      <c r="CI40" s="660"/>
      <c r="CJ40" s="660"/>
      <c r="CK40" s="660"/>
      <c r="CL40" s="660"/>
      <c r="CM40" s="660"/>
      <c r="CN40" s="214"/>
      <c r="CO40" s="659" t="str">
        <f t="shared" si="3"/>
        <v/>
      </c>
      <c r="CP40" s="659"/>
      <c r="CQ40" s="660" t="str">
        <f>IF('各会計、関係団体の財政状況及び健全化判断比率'!BS13="","",'各会計、関係団体の財政状況及び健全化判断比率'!BS13)</f>
        <v/>
      </c>
      <c r="CR40" s="660"/>
      <c r="CS40" s="660"/>
      <c r="CT40" s="660"/>
      <c r="CU40" s="660"/>
      <c r="CV40" s="660"/>
      <c r="CW40" s="660"/>
      <c r="CX40" s="660"/>
      <c r="CY40" s="660"/>
      <c r="CZ40" s="660"/>
      <c r="DA40" s="660"/>
      <c r="DB40" s="660"/>
      <c r="DC40" s="660"/>
      <c r="DD40" s="660"/>
      <c r="DE40" s="660"/>
      <c r="DF40" s="211"/>
      <c r="DG40" s="661" t="str">
        <f>IF('各会計、関係団体の財政状況及び健全化判断比率'!BR13="","",'各会計、関係団体の財政状況及び健全化判断比率'!BR13)</f>
        <v/>
      </c>
      <c r="DH40" s="661"/>
      <c r="DI40" s="218"/>
      <c r="DJ40" s="186"/>
      <c r="DK40" s="186"/>
      <c r="DL40" s="186"/>
      <c r="DM40" s="186"/>
      <c r="DN40" s="186"/>
      <c r="DO40" s="186"/>
    </row>
    <row r="41" spans="1:119" ht="32.25" customHeight="1" x14ac:dyDescent="0.2">
      <c r="A41" s="187"/>
      <c r="B41" s="213"/>
      <c r="C41" s="659" t="str">
        <f t="shared" si="5"/>
        <v/>
      </c>
      <c r="D41" s="659"/>
      <c r="E41" s="660" t="str">
        <f>IF('各会計、関係団体の財政状況及び健全化判断比率'!B14="","",'各会計、関係団体の財政状況及び健全化判断比率'!B14)</f>
        <v/>
      </c>
      <c r="F41" s="660"/>
      <c r="G41" s="660"/>
      <c r="H41" s="660"/>
      <c r="I41" s="660"/>
      <c r="J41" s="660"/>
      <c r="K41" s="660"/>
      <c r="L41" s="660"/>
      <c r="M41" s="660"/>
      <c r="N41" s="660"/>
      <c r="O41" s="660"/>
      <c r="P41" s="660"/>
      <c r="Q41" s="660"/>
      <c r="R41" s="660"/>
      <c r="S41" s="660"/>
      <c r="T41" s="214"/>
      <c r="U41" s="659" t="str">
        <f t="shared" si="4"/>
        <v/>
      </c>
      <c r="V41" s="659"/>
      <c r="W41" s="660"/>
      <c r="X41" s="660"/>
      <c r="Y41" s="660"/>
      <c r="Z41" s="660"/>
      <c r="AA41" s="660"/>
      <c r="AB41" s="660"/>
      <c r="AC41" s="660"/>
      <c r="AD41" s="660"/>
      <c r="AE41" s="660"/>
      <c r="AF41" s="660"/>
      <c r="AG41" s="660"/>
      <c r="AH41" s="660"/>
      <c r="AI41" s="660"/>
      <c r="AJ41" s="660"/>
      <c r="AK41" s="660"/>
      <c r="AL41" s="214"/>
      <c r="AM41" s="659" t="str">
        <f t="shared" si="0"/>
        <v/>
      </c>
      <c r="AN41" s="659"/>
      <c r="AO41" s="660"/>
      <c r="AP41" s="660"/>
      <c r="AQ41" s="660"/>
      <c r="AR41" s="660"/>
      <c r="AS41" s="660"/>
      <c r="AT41" s="660"/>
      <c r="AU41" s="660"/>
      <c r="AV41" s="660"/>
      <c r="AW41" s="660"/>
      <c r="AX41" s="660"/>
      <c r="AY41" s="660"/>
      <c r="AZ41" s="660"/>
      <c r="BA41" s="660"/>
      <c r="BB41" s="660"/>
      <c r="BC41" s="660"/>
      <c r="BD41" s="214"/>
      <c r="BE41" s="659" t="str">
        <f t="shared" si="1"/>
        <v/>
      </c>
      <c r="BF41" s="659"/>
      <c r="BG41" s="660"/>
      <c r="BH41" s="660"/>
      <c r="BI41" s="660"/>
      <c r="BJ41" s="660"/>
      <c r="BK41" s="660"/>
      <c r="BL41" s="660"/>
      <c r="BM41" s="660"/>
      <c r="BN41" s="660"/>
      <c r="BO41" s="660"/>
      <c r="BP41" s="660"/>
      <c r="BQ41" s="660"/>
      <c r="BR41" s="660"/>
      <c r="BS41" s="660"/>
      <c r="BT41" s="660"/>
      <c r="BU41" s="660"/>
      <c r="BV41" s="214"/>
      <c r="BW41" s="659">
        <f t="shared" si="2"/>
        <v>18</v>
      </c>
      <c r="BX41" s="659"/>
      <c r="BY41" s="660" t="str">
        <f>IF('各会計、関係団体の財政状況及び健全化判断比率'!B75="","",'各会計、関係団体の財政状況及び健全化判断比率'!B75)</f>
        <v>甲府・峡東地域ごみ処理施設事務組合</v>
      </c>
      <c r="BZ41" s="660"/>
      <c r="CA41" s="660"/>
      <c r="CB41" s="660"/>
      <c r="CC41" s="660"/>
      <c r="CD41" s="660"/>
      <c r="CE41" s="660"/>
      <c r="CF41" s="660"/>
      <c r="CG41" s="660"/>
      <c r="CH41" s="660"/>
      <c r="CI41" s="660"/>
      <c r="CJ41" s="660"/>
      <c r="CK41" s="660"/>
      <c r="CL41" s="660"/>
      <c r="CM41" s="660"/>
      <c r="CN41" s="214"/>
      <c r="CO41" s="659" t="str">
        <f t="shared" si="3"/>
        <v/>
      </c>
      <c r="CP41" s="659"/>
      <c r="CQ41" s="660" t="str">
        <f>IF('各会計、関係団体の財政状況及び健全化判断比率'!BS14="","",'各会計、関係団体の財政状況及び健全化判断比率'!BS14)</f>
        <v/>
      </c>
      <c r="CR41" s="660"/>
      <c r="CS41" s="660"/>
      <c r="CT41" s="660"/>
      <c r="CU41" s="660"/>
      <c r="CV41" s="660"/>
      <c r="CW41" s="660"/>
      <c r="CX41" s="660"/>
      <c r="CY41" s="660"/>
      <c r="CZ41" s="660"/>
      <c r="DA41" s="660"/>
      <c r="DB41" s="660"/>
      <c r="DC41" s="660"/>
      <c r="DD41" s="660"/>
      <c r="DE41" s="660"/>
      <c r="DF41" s="211"/>
      <c r="DG41" s="661" t="str">
        <f>IF('各会計、関係団体の財政状況及び健全化判断比率'!BR14="","",'各会計、関係団体の財政状況及び健全化判断比率'!BR14)</f>
        <v/>
      </c>
      <c r="DH41" s="661"/>
      <c r="DI41" s="218"/>
      <c r="DJ41" s="186"/>
      <c r="DK41" s="186"/>
      <c r="DL41" s="186"/>
      <c r="DM41" s="186"/>
      <c r="DN41" s="186"/>
      <c r="DO41" s="186"/>
    </row>
    <row r="42" spans="1:119" ht="32.25" customHeight="1" x14ac:dyDescent="0.2">
      <c r="A42" s="186"/>
      <c r="B42" s="213"/>
      <c r="C42" s="659" t="str">
        <f t="shared" si="5"/>
        <v/>
      </c>
      <c r="D42" s="659"/>
      <c r="E42" s="660" t="str">
        <f>IF('各会計、関係団体の財政状況及び健全化判断比率'!B15="","",'各会計、関係団体の財政状況及び健全化判断比率'!B15)</f>
        <v/>
      </c>
      <c r="F42" s="660"/>
      <c r="G42" s="660"/>
      <c r="H42" s="660"/>
      <c r="I42" s="660"/>
      <c r="J42" s="660"/>
      <c r="K42" s="660"/>
      <c r="L42" s="660"/>
      <c r="M42" s="660"/>
      <c r="N42" s="660"/>
      <c r="O42" s="660"/>
      <c r="P42" s="660"/>
      <c r="Q42" s="660"/>
      <c r="R42" s="660"/>
      <c r="S42" s="660"/>
      <c r="T42" s="214"/>
      <c r="U42" s="659" t="str">
        <f t="shared" si="4"/>
        <v/>
      </c>
      <c r="V42" s="659"/>
      <c r="W42" s="660"/>
      <c r="X42" s="660"/>
      <c r="Y42" s="660"/>
      <c r="Z42" s="660"/>
      <c r="AA42" s="660"/>
      <c r="AB42" s="660"/>
      <c r="AC42" s="660"/>
      <c r="AD42" s="660"/>
      <c r="AE42" s="660"/>
      <c r="AF42" s="660"/>
      <c r="AG42" s="660"/>
      <c r="AH42" s="660"/>
      <c r="AI42" s="660"/>
      <c r="AJ42" s="660"/>
      <c r="AK42" s="660"/>
      <c r="AL42" s="214"/>
      <c r="AM42" s="659" t="str">
        <f t="shared" si="0"/>
        <v/>
      </c>
      <c r="AN42" s="659"/>
      <c r="AO42" s="660"/>
      <c r="AP42" s="660"/>
      <c r="AQ42" s="660"/>
      <c r="AR42" s="660"/>
      <c r="AS42" s="660"/>
      <c r="AT42" s="660"/>
      <c r="AU42" s="660"/>
      <c r="AV42" s="660"/>
      <c r="AW42" s="660"/>
      <c r="AX42" s="660"/>
      <c r="AY42" s="660"/>
      <c r="AZ42" s="660"/>
      <c r="BA42" s="660"/>
      <c r="BB42" s="660"/>
      <c r="BC42" s="660"/>
      <c r="BD42" s="214"/>
      <c r="BE42" s="659" t="str">
        <f t="shared" si="1"/>
        <v/>
      </c>
      <c r="BF42" s="659"/>
      <c r="BG42" s="660"/>
      <c r="BH42" s="660"/>
      <c r="BI42" s="660"/>
      <c r="BJ42" s="660"/>
      <c r="BK42" s="660"/>
      <c r="BL42" s="660"/>
      <c r="BM42" s="660"/>
      <c r="BN42" s="660"/>
      <c r="BO42" s="660"/>
      <c r="BP42" s="660"/>
      <c r="BQ42" s="660"/>
      <c r="BR42" s="660"/>
      <c r="BS42" s="660"/>
      <c r="BT42" s="660"/>
      <c r="BU42" s="660"/>
      <c r="BV42" s="214"/>
      <c r="BW42" s="659">
        <f t="shared" si="2"/>
        <v>19</v>
      </c>
      <c r="BX42" s="659"/>
      <c r="BY42" s="660" t="str">
        <f>IF('各会計、関係団体の財政状況及び健全化判断比率'!B76="","",'各会計、関係団体の財政状況及び健全化判断比率'!B76)</f>
        <v>後期高齢者医療広域連合(一般会計)</v>
      </c>
      <c r="BZ42" s="660"/>
      <c r="CA42" s="660"/>
      <c r="CB42" s="660"/>
      <c r="CC42" s="660"/>
      <c r="CD42" s="660"/>
      <c r="CE42" s="660"/>
      <c r="CF42" s="660"/>
      <c r="CG42" s="660"/>
      <c r="CH42" s="660"/>
      <c r="CI42" s="660"/>
      <c r="CJ42" s="660"/>
      <c r="CK42" s="660"/>
      <c r="CL42" s="660"/>
      <c r="CM42" s="660"/>
      <c r="CN42" s="214"/>
      <c r="CO42" s="659" t="str">
        <f t="shared" si="3"/>
        <v/>
      </c>
      <c r="CP42" s="659"/>
      <c r="CQ42" s="660" t="str">
        <f>IF('各会計、関係団体の財政状況及び健全化判断比率'!BS15="","",'各会計、関係団体の財政状況及び健全化判断比率'!BS15)</f>
        <v/>
      </c>
      <c r="CR42" s="660"/>
      <c r="CS42" s="660"/>
      <c r="CT42" s="660"/>
      <c r="CU42" s="660"/>
      <c r="CV42" s="660"/>
      <c r="CW42" s="660"/>
      <c r="CX42" s="660"/>
      <c r="CY42" s="660"/>
      <c r="CZ42" s="660"/>
      <c r="DA42" s="660"/>
      <c r="DB42" s="660"/>
      <c r="DC42" s="660"/>
      <c r="DD42" s="660"/>
      <c r="DE42" s="660"/>
      <c r="DF42" s="211"/>
      <c r="DG42" s="661" t="str">
        <f>IF('各会計、関係団体の財政状況及び健全化判断比率'!BR15="","",'各会計、関係団体の財政状況及び健全化判断比率'!BR15)</f>
        <v/>
      </c>
      <c r="DH42" s="661"/>
      <c r="DI42" s="218"/>
      <c r="DJ42" s="186"/>
      <c r="DK42" s="186"/>
      <c r="DL42" s="186"/>
      <c r="DM42" s="186"/>
      <c r="DN42" s="186"/>
      <c r="DO42" s="186"/>
    </row>
    <row r="43" spans="1:119" ht="32.25" customHeight="1" x14ac:dyDescent="0.2">
      <c r="A43" s="186"/>
      <c r="B43" s="213"/>
      <c r="C43" s="659" t="str">
        <f t="shared" si="5"/>
        <v/>
      </c>
      <c r="D43" s="659"/>
      <c r="E43" s="660" t="str">
        <f>IF('各会計、関係団体の財政状況及び健全化判断比率'!B16="","",'各会計、関係団体の財政状況及び健全化判断比率'!B16)</f>
        <v/>
      </c>
      <c r="F43" s="660"/>
      <c r="G43" s="660"/>
      <c r="H43" s="660"/>
      <c r="I43" s="660"/>
      <c r="J43" s="660"/>
      <c r="K43" s="660"/>
      <c r="L43" s="660"/>
      <c r="M43" s="660"/>
      <c r="N43" s="660"/>
      <c r="O43" s="660"/>
      <c r="P43" s="660"/>
      <c r="Q43" s="660"/>
      <c r="R43" s="660"/>
      <c r="S43" s="660"/>
      <c r="T43" s="214"/>
      <c r="U43" s="659" t="str">
        <f t="shared" si="4"/>
        <v/>
      </c>
      <c r="V43" s="659"/>
      <c r="W43" s="660"/>
      <c r="X43" s="660"/>
      <c r="Y43" s="660"/>
      <c r="Z43" s="660"/>
      <c r="AA43" s="660"/>
      <c r="AB43" s="660"/>
      <c r="AC43" s="660"/>
      <c r="AD43" s="660"/>
      <c r="AE43" s="660"/>
      <c r="AF43" s="660"/>
      <c r="AG43" s="660"/>
      <c r="AH43" s="660"/>
      <c r="AI43" s="660"/>
      <c r="AJ43" s="660"/>
      <c r="AK43" s="660"/>
      <c r="AL43" s="214"/>
      <c r="AM43" s="659" t="str">
        <f t="shared" si="0"/>
        <v/>
      </c>
      <c r="AN43" s="659"/>
      <c r="AO43" s="660"/>
      <c r="AP43" s="660"/>
      <c r="AQ43" s="660"/>
      <c r="AR43" s="660"/>
      <c r="AS43" s="660"/>
      <c r="AT43" s="660"/>
      <c r="AU43" s="660"/>
      <c r="AV43" s="660"/>
      <c r="AW43" s="660"/>
      <c r="AX43" s="660"/>
      <c r="AY43" s="660"/>
      <c r="AZ43" s="660"/>
      <c r="BA43" s="660"/>
      <c r="BB43" s="660"/>
      <c r="BC43" s="660"/>
      <c r="BD43" s="214"/>
      <c r="BE43" s="659" t="str">
        <f t="shared" si="1"/>
        <v/>
      </c>
      <c r="BF43" s="659"/>
      <c r="BG43" s="660"/>
      <c r="BH43" s="660"/>
      <c r="BI43" s="660"/>
      <c r="BJ43" s="660"/>
      <c r="BK43" s="660"/>
      <c r="BL43" s="660"/>
      <c r="BM43" s="660"/>
      <c r="BN43" s="660"/>
      <c r="BO43" s="660"/>
      <c r="BP43" s="660"/>
      <c r="BQ43" s="660"/>
      <c r="BR43" s="660"/>
      <c r="BS43" s="660"/>
      <c r="BT43" s="660"/>
      <c r="BU43" s="660"/>
      <c r="BV43" s="214"/>
      <c r="BW43" s="659">
        <f t="shared" si="2"/>
        <v>20</v>
      </c>
      <c r="BX43" s="659"/>
      <c r="BY43" s="660" t="str">
        <f>IF('各会計、関係団体の財政状況及び健全化判断比率'!B77="","",'各会計、関係団体の財政状況及び健全化判断比率'!B77)</f>
        <v>後期高齢者医療広域連合(特別会計)</v>
      </c>
      <c r="BZ43" s="660"/>
      <c r="CA43" s="660"/>
      <c r="CB43" s="660"/>
      <c r="CC43" s="660"/>
      <c r="CD43" s="660"/>
      <c r="CE43" s="660"/>
      <c r="CF43" s="660"/>
      <c r="CG43" s="660"/>
      <c r="CH43" s="660"/>
      <c r="CI43" s="660"/>
      <c r="CJ43" s="660"/>
      <c r="CK43" s="660"/>
      <c r="CL43" s="660"/>
      <c r="CM43" s="660"/>
      <c r="CN43" s="214"/>
      <c r="CO43" s="659" t="str">
        <f t="shared" si="3"/>
        <v/>
      </c>
      <c r="CP43" s="659"/>
      <c r="CQ43" s="660" t="str">
        <f>IF('各会計、関係団体の財政状況及び健全化判断比率'!BS16="","",'各会計、関係団体の財政状況及び健全化判断比率'!BS16)</f>
        <v/>
      </c>
      <c r="CR43" s="660"/>
      <c r="CS43" s="660"/>
      <c r="CT43" s="660"/>
      <c r="CU43" s="660"/>
      <c r="CV43" s="660"/>
      <c r="CW43" s="660"/>
      <c r="CX43" s="660"/>
      <c r="CY43" s="660"/>
      <c r="CZ43" s="660"/>
      <c r="DA43" s="660"/>
      <c r="DB43" s="660"/>
      <c r="DC43" s="660"/>
      <c r="DD43" s="660"/>
      <c r="DE43" s="660"/>
      <c r="DF43" s="211"/>
      <c r="DG43" s="661" t="str">
        <f>IF('各会計、関係団体の財政状況及び健全化判断比率'!BR16="","",'各会計、関係団体の財政状況及び健全化判断比率'!BR16)</f>
        <v/>
      </c>
      <c r="DH43" s="661"/>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CZS0yhg79rN14UQIci9MNrNbJmiQgJAsl8mM/PfetJGqk9u5yLXUgNCQLLdMW+rPS8NqqQHBe6R6c/xN+yO2hA==" saltValue="enSePQzTAjbfDf8sXtN3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2" t="s">
        <v>214</v>
      </c>
      <c r="DI1" s="663"/>
      <c r="DJ1" s="663"/>
      <c r="DK1" s="663"/>
      <c r="DL1" s="663"/>
      <c r="DM1" s="663"/>
      <c r="DN1" s="664"/>
      <c r="DO1" s="226"/>
      <c r="DP1" s="662" t="s">
        <v>215</v>
      </c>
      <c r="DQ1" s="663"/>
      <c r="DR1" s="663"/>
      <c r="DS1" s="663"/>
      <c r="DT1" s="663"/>
      <c r="DU1" s="663"/>
      <c r="DV1" s="663"/>
      <c r="DW1" s="663"/>
      <c r="DX1" s="663"/>
      <c r="DY1" s="663"/>
      <c r="DZ1" s="663"/>
      <c r="EA1" s="663"/>
      <c r="EB1" s="663"/>
      <c r="EC1" s="664"/>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5" t="s">
        <v>217</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218</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8" t="s">
        <v>219</v>
      </c>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70"/>
    </row>
    <row r="4" spans="2:143" ht="11.25" customHeight="1" x14ac:dyDescent="0.2">
      <c r="B4" s="665" t="s">
        <v>1</v>
      </c>
      <c r="C4" s="666"/>
      <c r="D4" s="666"/>
      <c r="E4" s="666"/>
      <c r="F4" s="666"/>
      <c r="G4" s="666"/>
      <c r="H4" s="666"/>
      <c r="I4" s="666"/>
      <c r="J4" s="666"/>
      <c r="K4" s="666"/>
      <c r="L4" s="666"/>
      <c r="M4" s="666"/>
      <c r="N4" s="666"/>
      <c r="O4" s="666"/>
      <c r="P4" s="666"/>
      <c r="Q4" s="667"/>
      <c r="R4" s="665" t="s">
        <v>220</v>
      </c>
      <c r="S4" s="666"/>
      <c r="T4" s="666"/>
      <c r="U4" s="666"/>
      <c r="V4" s="666"/>
      <c r="W4" s="666"/>
      <c r="X4" s="666"/>
      <c r="Y4" s="667"/>
      <c r="Z4" s="665" t="s">
        <v>221</v>
      </c>
      <c r="AA4" s="666"/>
      <c r="AB4" s="666"/>
      <c r="AC4" s="667"/>
      <c r="AD4" s="665" t="s">
        <v>222</v>
      </c>
      <c r="AE4" s="666"/>
      <c r="AF4" s="666"/>
      <c r="AG4" s="666"/>
      <c r="AH4" s="666"/>
      <c r="AI4" s="666"/>
      <c r="AJ4" s="666"/>
      <c r="AK4" s="667"/>
      <c r="AL4" s="665" t="s">
        <v>221</v>
      </c>
      <c r="AM4" s="666"/>
      <c r="AN4" s="666"/>
      <c r="AO4" s="667"/>
      <c r="AP4" s="671" t="s">
        <v>223</v>
      </c>
      <c r="AQ4" s="671"/>
      <c r="AR4" s="671"/>
      <c r="AS4" s="671"/>
      <c r="AT4" s="671"/>
      <c r="AU4" s="671"/>
      <c r="AV4" s="671"/>
      <c r="AW4" s="671"/>
      <c r="AX4" s="671"/>
      <c r="AY4" s="671"/>
      <c r="AZ4" s="671"/>
      <c r="BA4" s="671"/>
      <c r="BB4" s="671"/>
      <c r="BC4" s="671"/>
      <c r="BD4" s="671"/>
      <c r="BE4" s="671"/>
      <c r="BF4" s="671"/>
      <c r="BG4" s="671" t="s">
        <v>224</v>
      </c>
      <c r="BH4" s="671"/>
      <c r="BI4" s="671"/>
      <c r="BJ4" s="671"/>
      <c r="BK4" s="671"/>
      <c r="BL4" s="671"/>
      <c r="BM4" s="671"/>
      <c r="BN4" s="671"/>
      <c r="BO4" s="671" t="s">
        <v>221</v>
      </c>
      <c r="BP4" s="671"/>
      <c r="BQ4" s="671"/>
      <c r="BR4" s="671"/>
      <c r="BS4" s="671" t="s">
        <v>225</v>
      </c>
      <c r="BT4" s="671"/>
      <c r="BU4" s="671"/>
      <c r="BV4" s="671"/>
      <c r="BW4" s="671"/>
      <c r="BX4" s="671"/>
      <c r="BY4" s="671"/>
      <c r="BZ4" s="671"/>
      <c r="CA4" s="671"/>
      <c r="CB4" s="671"/>
      <c r="CD4" s="668" t="s">
        <v>226</v>
      </c>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669"/>
      <c r="EB4" s="669"/>
      <c r="EC4" s="670"/>
    </row>
    <row r="5" spans="2:143" s="230" customFormat="1" ht="11.25" customHeight="1" x14ac:dyDescent="0.2">
      <c r="B5" s="672" t="s">
        <v>227</v>
      </c>
      <c r="C5" s="673"/>
      <c r="D5" s="673"/>
      <c r="E5" s="673"/>
      <c r="F5" s="673"/>
      <c r="G5" s="673"/>
      <c r="H5" s="673"/>
      <c r="I5" s="673"/>
      <c r="J5" s="673"/>
      <c r="K5" s="673"/>
      <c r="L5" s="673"/>
      <c r="M5" s="673"/>
      <c r="N5" s="673"/>
      <c r="O5" s="673"/>
      <c r="P5" s="673"/>
      <c r="Q5" s="674"/>
      <c r="R5" s="675">
        <v>4163567</v>
      </c>
      <c r="S5" s="676"/>
      <c r="T5" s="676"/>
      <c r="U5" s="676"/>
      <c r="V5" s="676"/>
      <c r="W5" s="676"/>
      <c r="X5" s="676"/>
      <c r="Y5" s="677"/>
      <c r="Z5" s="678">
        <v>19.2</v>
      </c>
      <c r="AA5" s="678"/>
      <c r="AB5" s="678"/>
      <c r="AC5" s="678"/>
      <c r="AD5" s="679">
        <v>4026218</v>
      </c>
      <c r="AE5" s="679"/>
      <c r="AF5" s="679"/>
      <c r="AG5" s="679"/>
      <c r="AH5" s="679"/>
      <c r="AI5" s="679"/>
      <c r="AJ5" s="679"/>
      <c r="AK5" s="679"/>
      <c r="AL5" s="680">
        <v>40.799999999999997</v>
      </c>
      <c r="AM5" s="681"/>
      <c r="AN5" s="681"/>
      <c r="AO5" s="682"/>
      <c r="AP5" s="672" t="s">
        <v>228</v>
      </c>
      <c r="AQ5" s="673"/>
      <c r="AR5" s="673"/>
      <c r="AS5" s="673"/>
      <c r="AT5" s="673"/>
      <c r="AU5" s="673"/>
      <c r="AV5" s="673"/>
      <c r="AW5" s="673"/>
      <c r="AX5" s="673"/>
      <c r="AY5" s="673"/>
      <c r="AZ5" s="673"/>
      <c r="BA5" s="673"/>
      <c r="BB5" s="673"/>
      <c r="BC5" s="673"/>
      <c r="BD5" s="673"/>
      <c r="BE5" s="673"/>
      <c r="BF5" s="674"/>
      <c r="BG5" s="686">
        <v>4016091</v>
      </c>
      <c r="BH5" s="687"/>
      <c r="BI5" s="687"/>
      <c r="BJ5" s="687"/>
      <c r="BK5" s="687"/>
      <c r="BL5" s="687"/>
      <c r="BM5" s="687"/>
      <c r="BN5" s="688"/>
      <c r="BO5" s="689">
        <v>96.5</v>
      </c>
      <c r="BP5" s="689"/>
      <c r="BQ5" s="689"/>
      <c r="BR5" s="689"/>
      <c r="BS5" s="690">
        <v>6656</v>
      </c>
      <c r="BT5" s="690"/>
      <c r="BU5" s="690"/>
      <c r="BV5" s="690"/>
      <c r="BW5" s="690"/>
      <c r="BX5" s="690"/>
      <c r="BY5" s="690"/>
      <c r="BZ5" s="690"/>
      <c r="CA5" s="690"/>
      <c r="CB5" s="694"/>
      <c r="CD5" s="668" t="s">
        <v>223</v>
      </c>
      <c r="CE5" s="669"/>
      <c r="CF5" s="669"/>
      <c r="CG5" s="669"/>
      <c r="CH5" s="669"/>
      <c r="CI5" s="669"/>
      <c r="CJ5" s="669"/>
      <c r="CK5" s="669"/>
      <c r="CL5" s="669"/>
      <c r="CM5" s="669"/>
      <c r="CN5" s="669"/>
      <c r="CO5" s="669"/>
      <c r="CP5" s="669"/>
      <c r="CQ5" s="670"/>
      <c r="CR5" s="668" t="s">
        <v>229</v>
      </c>
      <c r="CS5" s="669"/>
      <c r="CT5" s="669"/>
      <c r="CU5" s="669"/>
      <c r="CV5" s="669"/>
      <c r="CW5" s="669"/>
      <c r="CX5" s="669"/>
      <c r="CY5" s="670"/>
      <c r="CZ5" s="668" t="s">
        <v>221</v>
      </c>
      <c r="DA5" s="669"/>
      <c r="DB5" s="669"/>
      <c r="DC5" s="670"/>
      <c r="DD5" s="668" t="s">
        <v>230</v>
      </c>
      <c r="DE5" s="669"/>
      <c r="DF5" s="669"/>
      <c r="DG5" s="669"/>
      <c r="DH5" s="669"/>
      <c r="DI5" s="669"/>
      <c r="DJ5" s="669"/>
      <c r="DK5" s="669"/>
      <c r="DL5" s="669"/>
      <c r="DM5" s="669"/>
      <c r="DN5" s="669"/>
      <c r="DO5" s="669"/>
      <c r="DP5" s="670"/>
      <c r="DQ5" s="668" t="s">
        <v>231</v>
      </c>
      <c r="DR5" s="669"/>
      <c r="DS5" s="669"/>
      <c r="DT5" s="669"/>
      <c r="DU5" s="669"/>
      <c r="DV5" s="669"/>
      <c r="DW5" s="669"/>
      <c r="DX5" s="669"/>
      <c r="DY5" s="669"/>
      <c r="DZ5" s="669"/>
      <c r="EA5" s="669"/>
      <c r="EB5" s="669"/>
      <c r="EC5" s="670"/>
    </row>
    <row r="6" spans="2:143" ht="11.25" customHeight="1" x14ac:dyDescent="0.2">
      <c r="B6" s="683" t="s">
        <v>232</v>
      </c>
      <c r="C6" s="684"/>
      <c r="D6" s="684"/>
      <c r="E6" s="684"/>
      <c r="F6" s="684"/>
      <c r="G6" s="684"/>
      <c r="H6" s="684"/>
      <c r="I6" s="684"/>
      <c r="J6" s="684"/>
      <c r="K6" s="684"/>
      <c r="L6" s="684"/>
      <c r="M6" s="684"/>
      <c r="N6" s="684"/>
      <c r="O6" s="684"/>
      <c r="P6" s="684"/>
      <c r="Q6" s="685"/>
      <c r="R6" s="686">
        <v>125899</v>
      </c>
      <c r="S6" s="687"/>
      <c r="T6" s="687"/>
      <c r="U6" s="687"/>
      <c r="V6" s="687"/>
      <c r="W6" s="687"/>
      <c r="X6" s="687"/>
      <c r="Y6" s="688"/>
      <c r="Z6" s="689">
        <v>0.6</v>
      </c>
      <c r="AA6" s="689"/>
      <c r="AB6" s="689"/>
      <c r="AC6" s="689"/>
      <c r="AD6" s="690">
        <v>125899</v>
      </c>
      <c r="AE6" s="690"/>
      <c r="AF6" s="690"/>
      <c r="AG6" s="690"/>
      <c r="AH6" s="690"/>
      <c r="AI6" s="690"/>
      <c r="AJ6" s="690"/>
      <c r="AK6" s="690"/>
      <c r="AL6" s="691">
        <v>1.3</v>
      </c>
      <c r="AM6" s="692"/>
      <c r="AN6" s="692"/>
      <c r="AO6" s="693"/>
      <c r="AP6" s="683" t="s">
        <v>233</v>
      </c>
      <c r="AQ6" s="684"/>
      <c r="AR6" s="684"/>
      <c r="AS6" s="684"/>
      <c r="AT6" s="684"/>
      <c r="AU6" s="684"/>
      <c r="AV6" s="684"/>
      <c r="AW6" s="684"/>
      <c r="AX6" s="684"/>
      <c r="AY6" s="684"/>
      <c r="AZ6" s="684"/>
      <c r="BA6" s="684"/>
      <c r="BB6" s="684"/>
      <c r="BC6" s="684"/>
      <c r="BD6" s="684"/>
      <c r="BE6" s="684"/>
      <c r="BF6" s="685"/>
      <c r="BG6" s="686">
        <v>4016091</v>
      </c>
      <c r="BH6" s="687"/>
      <c r="BI6" s="687"/>
      <c r="BJ6" s="687"/>
      <c r="BK6" s="687"/>
      <c r="BL6" s="687"/>
      <c r="BM6" s="687"/>
      <c r="BN6" s="688"/>
      <c r="BO6" s="689">
        <v>96.5</v>
      </c>
      <c r="BP6" s="689"/>
      <c r="BQ6" s="689"/>
      <c r="BR6" s="689"/>
      <c r="BS6" s="690">
        <v>6656</v>
      </c>
      <c r="BT6" s="690"/>
      <c r="BU6" s="690"/>
      <c r="BV6" s="690"/>
      <c r="BW6" s="690"/>
      <c r="BX6" s="690"/>
      <c r="BY6" s="690"/>
      <c r="BZ6" s="690"/>
      <c r="CA6" s="690"/>
      <c r="CB6" s="694"/>
      <c r="CD6" s="697" t="s">
        <v>234</v>
      </c>
      <c r="CE6" s="698"/>
      <c r="CF6" s="698"/>
      <c r="CG6" s="698"/>
      <c r="CH6" s="698"/>
      <c r="CI6" s="698"/>
      <c r="CJ6" s="698"/>
      <c r="CK6" s="698"/>
      <c r="CL6" s="698"/>
      <c r="CM6" s="698"/>
      <c r="CN6" s="698"/>
      <c r="CO6" s="698"/>
      <c r="CP6" s="698"/>
      <c r="CQ6" s="699"/>
      <c r="CR6" s="686">
        <v>174790</v>
      </c>
      <c r="CS6" s="687"/>
      <c r="CT6" s="687"/>
      <c r="CU6" s="687"/>
      <c r="CV6" s="687"/>
      <c r="CW6" s="687"/>
      <c r="CX6" s="687"/>
      <c r="CY6" s="688"/>
      <c r="CZ6" s="680">
        <v>0.8</v>
      </c>
      <c r="DA6" s="681"/>
      <c r="DB6" s="681"/>
      <c r="DC6" s="700"/>
      <c r="DD6" s="695" t="s">
        <v>235</v>
      </c>
      <c r="DE6" s="687"/>
      <c r="DF6" s="687"/>
      <c r="DG6" s="687"/>
      <c r="DH6" s="687"/>
      <c r="DI6" s="687"/>
      <c r="DJ6" s="687"/>
      <c r="DK6" s="687"/>
      <c r="DL6" s="687"/>
      <c r="DM6" s="687"/>
      <c r="DN6" s="687"/>
      <c r="DO6" s="687"/>
      <c r="DP6" s="688"/>
      <c r="DQ6" s="695">
        <v>174790</v>
      </c>
      <c r="DR6" s="687"/>
      <c r="DS6" s="687"/>
      <c r="DT6" s="687"/>
      <c r="DU6" s="687"/>
      <c r="DV6" s="687"/>
      <c r="DW6" s="687"/>
      <c r="DX6" s="687"/>
      <c r="DY6" s="687"/>
      <c r="DZ6" s="687"/>
      <c r="EA6" s="687"/>
      <c r="EB6" s="687"/>
      <c r="EC6" s="696"/>
    </row>
    <row r="7" spans="2:143" ht="11.25" customHeight="1" x14ac:dyDescent="0.2">
      <c r="B7" s="683" t="s">
        <v>236</v>
      </c>
      <c r="C7" s="684"/>
      <c r="D7" s="684"/>
      <c r="E7" s="684"/>
      <c r="F7" s="684"/>
      <c r="G7" s="684"/>
      <c r="H7" s="684"/>
      <c r="I7" s="684"/>
      <c r="J7" s="684"/>
      <c r="K7" s="684"/>
      <c r="L7" s="684"/>
      <c r="M7" s="684"/>
      <c r="N7" s="684"/>
      <c r="O7" s="684"/>
      <c r="P7" s="684"/>
      <c r="Q7" s="685"/>
      <c r="R7" s="686">
        <v>3206</v>
      </c>
      <c r="S7" s="687"/>
      <c r="T7" s="687"/>
      <c r="U7" s="687"/>
      <c r="V7" s="687"/>
      <c r="W7" s="687"/>
      <c r="X7" s="687"/>
      <c r="Y7" s="688"/>
      <c r="Z7" s="689">
        <v>0</v>
      </c>
      <c r="AA7" s="689"/>
      <c r="AB7" s="689"/>
      <c r="AC7" s="689"/>
      <c r="AD7" s="690">
        <v>3206</v>
      </c>
      <c r="AE7" s="690"/>
      <c r="AF7" s="690"/>
      <c r="AG7" s="690"/>
      <c r="AH7" s="690"/>
      <c r="AI7" s="690"/>
      <c r="AJ7" s="690"/>
      <c r="AK7" s="690"/>
      <c r="AL7" s="691">
        <v>0</v>
      </c>
      <c r="AM7" s="692"/>
      <c r="AN7" s="692"/>
      <c r="AO7" s="693"/>
      <c r="AP7" s="683" t="s">
        <v>237</v>
      </c>
      <c r="AQ7" s="684"/>
      <c r="AR7" s="684"/>
      <c r="AS7" s="684"/>
      <c r="AT7" s="684"/>
      <c r="AU7" s="684"/>
      <c r="AV7" s="684"/>
      <c r="AW7" s="684"/>
      <c r="AX7" s="684"/>
      <c r="AY7" s="684"/>
      <c r="AZ7" s="684"/>
      <c r="BA7" s="684"/>
      <c r="BB7" s="684"/>
      <c r="BC7" s="684"/>
      <c r="BD7" s="684"/>
      <c r="BE7" s="684"/>
      <c r="BF7" s="685"/>
      <c r="BG7" s="686">
        <v>1540620</v>
      </c>
      <c r="BH7" s="687"/>
      <c r="BI7" s="687"/>
      <c r="BJ7" s="687"/>
      <c r="BK7" s="687"/>
      <c r="BL7" s="687"/>
      <c r="BM7" s="687"/>
      <c r="BN7" s="688"/>
      <c r="BO7" s="689">
        <v>37</v>
      </c>
      <c r="BP7" s="689"/>
      <c r="BQ7" s="689"/>
      <c r="BR7" s="689"/>
      <c r="BS7" s="690">
        <v>6656</v>
      </c>
      <c r="BT7" s="690"/>
      <c r="BU7" s="690"/>
      <c r="BV7" s="690"/>
      <c r="BW7" s="690"/>
      <c r="BX7" s="690"/>
      <c r="BY7" s="690"/>
      <c r="BZ7" s="690"/>
      <c r="CA7" s="690"/>
      <c r="CB7" s="694"/>
      <c r="CD7" s="701" t="s">
        <v>238</v>
      </c>
      <c r="CE7" s="702"/>
      <c r="CF7" s="702"/>
      <c r="CG7" s="702"/>
      <c r="CH7" s="702"/>
      <c r="CI7" s="702"/>
      <c r="CJ7" s="702"/>
      <c r="CK7" s="702"/>
      <c r="CL7" s="702"/>
      <c r="CM7" s="702"/>
      <c r="CN7" s="702"/>
      <c r="CO7" s="702"/>
      <c r="CP7" s="702"/>
      <c r="CQ7" s="703"/>
      <c r="CR7" s="686">
        <v>6361780</v>
      </c>
      <c r="CS7" s="687"/>
      <c r="CT7" s="687"/>
      <c r="CU7" s="687"/>
      <c r="CV7" s="687"/>
      <c r="CW7" s="687"/>
      <c r="CX7" s="687"/>
      <c r="CY7" s="688"/>
      <c r="CZ7" s="689">
        <v>30.4</v>
      </c>
      <c r="DA7" s="689"/>
      <c r="DB7" s="689"/>
      <c r="DC7" s="689"/>
      <c r="DD7" s="695">
        <v>66305</v>
      </c>
      <c r="DE7" s="687"/>
      <c r="DF7" s="687"/>
      <c r="DG7" s="687"/>
      <c r="DH7" s="687"/>
      <c r="DI7" s="687"/>
      <c r="DJ7" s="687"/>
      <c r="DK7" s="687"/>
      <c r="DL7" s="687"/>
      <c r="DM7" s="687"/>
      <c r="DN7" s="687"/>
      <c r="DO7" s="687"/>
      <c r="DP7" s="688"/>
      <c r="DQ7" s="695">
        <v>1742677</v>
      </c>
      <c r="DR7" s="687"/>
      <c r="DS7" s="687"/>
      <c r="DT7" s="687"/>
      <c r="DU7" s="687"/>
      <c r="DV7" s="687"/>
      <c r="DW7" s="687"/>
      <c r="DX7" s="687"/>
      <c r="DY7" s="687"/>
      <c r="DZ7" s="687"/>
      <c r="EA7" s="687"/>
      <c r="EB7" s="687"/>
      <c r="EC7" s="696"/>
    </row>
    <row r="8" spans="2:143" ht="11.25" customHeight="1" x14ac:dyDescent="0.2">
      <c r="B8" s="683" t="s">
        <v>239</v>
      </c>
      <c r="C8" s="684"/>
      <c r="D8" s="684"/>
      <c r="E8" s="684"/>
      <c r="F8" s="684"/>
      <c r="G8" s="684"/>
      <c r="H8" s="684"/>
      <c r="I8" s="684"/>
      <c r="J8" s="684"/>
      <c r="K8" s="684"/>
      <c r="L8" s="684"/>
      <c r="M8" s="684"/>
      <c r="N8" s="684"/>
      <c r="O8" s="684"/>
      <c r="P8" s="684"/>
      <c r="Q8" s="685"/>
      <c r="R8" s="686">
        <v>12250</v>
      </c>
      <c r="S8" s="687"/>
      <c r="T8" s="687"/>
      <c r="U8" s="687"/>
      <c r="V8" s="687"/>
      <c r="W8" s="687"/>
      <c r="X8" s="687"/>
      <c r="Y8" s="688"/>
      <c r="Z8" s="689">
        <v>0.1</v>
      </c>
      <c r="AA8" s="689"/>
      <c r="AB8" s="689"/>
      <c r="AC8" s="689"/>
      <c r="AD8" s="690">
        <v>12250</v>
      </c>
      <c r="AE8" s="690"/>
      <c r="AF8" s="690"/>
      <c r="AG8" s="690"/>
      <c r="AH8" s="690"/>
      <c r="AI8" s="690"/>
      <c r="AJ8" s="690"/>
      <c r="AK8" s="690"/>
      <c r="AL8" s="691">
        <v>0.1</v>
      </c>
      <c r="AM8" s="692"/>
      <c r="AN8" s="692"/>
      <c r="AO8" s="693"/>
      <c r="AP8" s="683" t="s">
        <v>240</v>
      </c>
      <c r="AQ8" s="684"/>
      <c r="AR8" s="684"/>
      <c r="AS8" s="684"/>
      <c r="AT8" s="684"/>
      <c r="AU8" s="684"/>
      <c r="AV8" s="684"/>
      <c r="AW8" s="684"/>
      <c r="AX8" s="684"/>
      <c r="AY8" s="684"/>
      <c r="AZ8" s="684"/>
      <c r="BA8" s="684"/>
      <c r="BB8" s="684"/>
      <c r="BC8" s="684"/>
      <c r="BD8" s="684"/>
      <c r="BE8" s="684"/>
      <c r="BF8" s="685"/>
      <c r="BG8" s="686">
        <v>56680</v>
      </c>
      <c r="BH8" s="687"/>
      <c r="BI8" s="687"/>
      <c r="BJ8" s="687"/>
      <c r="BK8" s="687"/>
      <c r="BL8" s="687"/>
      <c r="BM8" s="687"/>
      <c r="BN8" s="688"/>
      <c r="BO8" s="689">
        <v>1.4</v>
      </c>
      <c r="BP8" s="689"/>
      <c r="BQ8" s="689"/>
      <c r="BR8" s="689"/>
      <c r="BS8" s="695" t="s">
        <v>235</v>
      </c>
      <c r="BT8" s="687"/>
      <c r="BU8" s="687"/>
      <c r="BV8" s="687"/>
      <c r="BW8" s="687"/>
      <c r="BX8" s="687"/>
      <c r="BY8" s="687"/>
      <c r="BZ8" s="687"/>
      <c r="CA8" s="687"/>
      <c r="CB8" s="696"/>
      <c r="CD8" s="701" t="s">
        <v>241</v>
      </c>
      <c r="CE8" s="702"/>
      <c r="CF8" s="702"/>
      <c r="CG8" s="702"/>
      <c r="CH8" s="702"/>
      <c r="CI8" s="702"/>
      <c r="CJ8" s="702"/>
      <c r="CK8" s="702"/>
      <c r="CL8" s="702"/>
      <c r="CM8" s="702"/>
      <c r="CN8" s="702"/>
      <c r="CO8" s="702"/>
      <c r="CP8" s="702"/>
      <c r="CQ8" s="703"/>
      <c r="CR8" s="686">
        <v>4993651</v>
      </c>
      <c r="CS8" s="687"/>
      <c r="CT8" s="687"/>
      <c r="CU8" s="687"/>
      <c r="CV8" s="687"/>
      <c r="CW8" s="687"/>
      <c r="CX8" s="687"/>
      <c r="CY8" s="688"/>
      <c r="CZ8" s="689">
        <v>23.9</v>
      </c>
      <c r="DA8" s="689"/>
      <c r="DB8" s="689"/>
      <c r="DC8" s="689"/>
      <c r="DD8" s="695">
        <v>27023</v>
      </c>
      <c r="DE8" s="687"/>
      <c r="DF8" s="687"/>
      <c r="DG8" s="687"/>
      <c r="DH8" s="687"/>
      <c r="DI8" s="687"/>
      <c r="DJ8" s="687"/>
      <c r="DK8" s="687"/>
      <c r="DL8" s="687"/>
      <c r="DM8" s="687"/>
      <c r="DN8" s="687"/>
      <c r="DO8" s="687"/>
      <c r="DP8" s="688"/>
      <c r="DQ8" s="695">
        <v>2490309</v>
      </c>
      <c r="DR8" s="687"/>
      <c r="DS8" s="687"/>
      <c r="DT8" s="687"/>
      <c r="DU8" s="687"/>
      <c r="DV8" s="687"/>
      <c r="DW8" s="687"/>
      <c r="DX8" s="687"/>
      <c r="DY8" s="687"/>
      <c r="DZ8" s="687"/>
      <c r="EA8" s="687"/>
      <c r="EB8" s="687"/>
      <c r="EC8" s="696"/>
    </row>
    <row r="9" spans="2:143" ht="11.25" customHeight="1" x14ac:dyDescent="0.2">
      <c r="B9" s="683" t="s">
        <v>242</v>
      </c>
      <c r="C9" s="684"/>
      <c r="D9" s="684"/>
      <c r="E9" s="684"/>
      <c r="F9" s="684"/>
      <c r="G9" s="684"/>
      <c r="H9" s="684"/>
      <c r="I9" s="684"/>
      <c r="J9" s="684"/>
      <c r="K9" s="684"/>
      <c r="L9" s="684"/>
      <c r="M9" s="684"/>
      <c r="N9" s="684"/>
      <c r="O9" s="684"/>
      <c r="P9" s="684"/>
      <c r="Q9" s="685"/>
      <c r="R9" s="686">
        <v>16700</v>
      </c>
      <c r="S9" s="687"/>
      <c r="T9" s="687"/>
      <c r="U9" s="687"/>
      <c r="V9" s="687"/>
      <c r="W9" s="687"/>
      <c r="X9" s="687"/>
      <c r="Y9" s="688"/>
      <c r="Z9" s="689">
        <v>0.1</v>
      </c>
      <c r="AA9" s="689"/>
      <c r="AB9" s="689"/>
      <c r="AC9" s="689"/>
      <c r="AD9" s="690">
        <v>16700</v>
      </c>
      <c r="AE9" s="690"/>
      <c r="AF9" s="690"/>
      <c r="AG9" s="690"/>
      <c r="AH9" s="690"/>
      <c r="AI9" s="690"/>
      <c r="AJ9" s="690"/>
      <c r="AK9" s="690"/>
      <c r="AL9" s="691">
        <v>0.2</v>
      </c>
      <c r="AM9" s="692"/>
      <c r="AN9" s="692"/>
      <c r="AO9" s="693"/>
      <c r="AP9" s="683" t="s">
        <v>243</v>
      </c>
      <c r="AQ9" s="684"/>
      <c r="AR9" s="684"/>
      <c r="AS9" s="684"/>
      <c r="AT9" s="684"/>
      <c r="AU9" s="684"/>
      <c r="AV9" s="684"/>
      <c r="AW9" s="684"/>
      <c r="AX9" s="684"/>
      <c r="AY9" s="684"/>
      <c r="AZ9" s="684"/>
      <c r="BA9" s="684"/>
      <c r="BB9" s="684"/>
      <c r="BC9" s="684"/>
      <c r="BD9" s="684"/>
      <c r="BE9" s="684"/>
      <c r="BF9" s="685"/>
      <c r="BG9" s="686">
        <v>1348793</v>
      </c>
      <c r="BH9" s="687"/>
      <c r="BI9" s="687"/>
      <c r="BJ9" s="687"/>
      <c r="BK9" s="687"/>
      <c r="BL9" s="687"/>
      <c r="BM9" s="687"/>
      <c r="BN9" s="688"/>
      <c r="BO9" s="689">
        <v>32.4</v>
      </c>
      <c r="BP9" s="689"/>
      <c r="BQ9" s="689"/>
      <c r="BR9" s="689"/>
      <c r="BS9" s="695" t="s">
        <v>128</v>
      </c>
      <c r="BT9" s="687"/>
      <c r="BU9" s="687"/>
      <c r="BV9" s="687"/>
      <c r="BW9" s="687"/>
      <c r="BX9" s="687"/>
      <c r="BY9" s="687"/>
      <c r="BZ9" s="687"/>
      <c r="CA9" s="687"/>
      <c r="CB9" s="696"/>
      <c r="CD9" s="701" t="s">
        <v>244</v>
      </c>
      <c r="CE9" s="702"/>
      <c r="CF9" s="702"/>
      <c r="CG9" s="702"/>
      <c r="CH9" s="702"/>
      <c r="CI9" s="702"/>
      <c r="CJ9" s="702"/>
      <c r="CK9" s="702"/>
      <c r="CL9" s="702"/>
      <c r="CM9" s="702"/>
      <c r="CN9" s="702"/>
      <c r="CO9" s="702"/>
      <c r="CP9" s="702"/>
      <c r="CQ9" s="703"/>
      <c r="CR9" s="686">
        <v>1496616</v>
      </c>
      <c r="CS9" s="687"/>
      <c r="CT9" s="687"/>
      <c r="CU9" s="687"/>
      <c r="CV9" s="687"/>
      <c r="CW9" s="687"/>
      <c r="CX9" s="687"/>
      <c r="CY9" s="688"/>
      <c r="CZ9" s="689">
        <v>7.2</v>
      </c>
      <c r="DA9" s="689"/>
      <c r="DB9" s="689"/>
      <c r="DC9" s="689"/>
      <c r="DD9" s="695">
        <v>137704</v>
      </c>
      <c r="DE9" s="687"/>
      <c r="DF9" s="687"/>
      <c r="DG9" s="687"/>
      <c r="DH9" s="687"/>
      <c r="DI9" s="687"/>
      <c r="DJ9" s="687"/>
      <c r="DK9" s="687"/>
      <c r="DL9" s="687"/>
      <c r="DM9" s="687"/>
      <c r="DN9" s="687"/>
      <c r="DO9" s="687"/>
      <c r="DP9" s="688"/>
      <c r="DQ9" s="695">
        <v>1217472</v>
      </c>
      <c r="DR9" s="687"/>
      <c r="DS9" s="687"/>
      <c r="DT9" s="687"/>
      <c r="DU9" s="687"/>
      <c r="DV9" s="687"/>
      <c r="DW9" s="687"/>
      <c r="DX9" s="687"/>
      <c r="DY9" s="687"/>
      <c r="DZ9" s="687"/>
      <c r="EA9" s="687"/>
      <c r="EB9" s="687"/>
      <c r="EC9" s="696"/>
    </row>
    <row r="10" spans="2:143" ht="11.25" customHeight="1" x14ac:dyDescent="0.2">
      <c r="B10" s="683" t="s">
        <v>245</v>
      </c>
      <c r="C10" s="684"/>
      <c r="D10" s="684"/>
      <c r="E10" s="684"/>
      <c r="F10" s="684"/>
      <c r="G10" s="684"/>
      <c r="H10" s="684"/>
      <c r="I10" s="684"/>
      <c r="J10" s="684"/>
      <c r="K10" s="684"/>
      <c r="L10" s="684"/>
      <c r="M10" s="684"/>
      <c r="N10" s="684"/>
      <c r="O10" s="684"/>
      <c r="P10" s="684"/>
      <c r="Q10" s="685"/>
      <c r="R10" s="686" t="s">
        <v>235</v>
      </c>
      <c r="S10" s="687"/>
      <c r="T10" s="687"/>
      <c r="U10" s="687"/>
      <c r="V10" s="687"/>
      <c r="W10" s="687"/>
      <c r="X10" s="687"/>
      <c r="Y10" s="688"/>
      <c r="Z10" s="689" t="s">
        <v>235</v>
      </c>
      <c r="AA10" s="689"/>
      <c r="AB10" s="689"/>
      <c r="AC10" s="689"/>
      <c r="AD10" s="690" t="s">
        <v>235</v>
      </c>
      <c r="AE10" s="690"/>
      <c r="AF10" s="690"/>
      <c r="AG10" s="690"/>
      <c r="AH10" s="690"/>
      <c r="AI10" s="690"/>
      <c r="AJ10" s="690"/>
      <c r="AK10" s="690"/>
      <c r="AL10" s="691" t="s">
        <v>128</v>
      </c>
      <c r="AM10" s="692"/>
      <c r="AN10" s="692"/>
      <c r="AO10" s="693"/>
      <c r="AP10" s="683" t="s">
        <v>246</v>
      </c>
      <c r="AQ10" s="684"/>
      <c r="AR10" s="684"/>
      <c r="AS10" s="684"/>
      <c r="AT10" s="684"/>
      <c r="AU10" s="684"/>
      <c r="AV10" s="684"/>
      <c r="AW10" s="684"/>
      <c r="AX10" s="684"/>
      <c r="AY10" s="684"/>
      <c r="AZ10" s="684"/>
      <c r="BA10" s="684"/>
      <c r="BB10" s="684"/>
      <c r="BC10" s="684"/>
      <c r="BD10" s="684"/>
      <c r="BE10" s="684"/>
      <c r="BF10" s="685"/>
      <c r="BG10" s="686">
        <v>64219</v>
      </c>
      <c r="BH10" s="687"/>
      <c r="BI10" s="687"/>
      <c r="BJ10" s="687"/>
      <c r="BK10" s="687"/>
      <c r="BL10" s="687"/>
      <c r="BM10" s="687"/>
      <c r="BN10" s="688"/>
      <c r="BO10" s="689">
        <v>1.5</v>
      </c>
      <c r="BP10" s="689"/>
      <c r="BQ10" s="689"/>
      <c r="BR10" s="689"/>
      <c r="BS10" s="695" t="s">
        <v>128</v>
      </c>
      <c r="BT10" s="687"/>
      <c r="BU10" s="687"/>
      <c r="BV10" s="687"/>
      <c r="BW10" s="687"/>
      <c r="BX10" s="687"/>
      <c r="BY10" s="687"/>
      <c r="BZ10" s="687"/>
      <c r="CA10" s="687"/>
      <c r="CB10" s="696"/>
      <c r="CD10" s="701" t="s">
        <v>247</v>
      </c>
      <c r="CE10" s="702"/>
      <c r="CF10" s="702"/>
      <c r="CG10" s="702"/>
      <c r="CH10" s="702"/>
      <c r="CI10" s="702"/>
      <c r="CJ10" s="702"/>
      <c r="CK10" s="702"/>
      <c r="CL10" s="702"/>
      <c r="CM10" s="702"/>
      <c r="CN10" s="702"/>
      <c r="CO10" s="702"/>
      <c r="CP10" s="702"/>
      <c r="CQ10" s="703"/>
      <c r="CR10" s="686">
        <v>17062</v>
      </c>
      <c r="CS10" s="687"/>
      <c r="CT10" s="687"/>
      <c r="CU10" s="687"/>
      <c r="CV10" s="687"/>
      <c r="CW10" s="687"/>
      <c r="CX10" s="687"/>
      <c r="CY10" s="688"/>
      <c r="CZ10" s="689">
        <v>0.1</v>
      </c>
      <c r="DA10" s="689"/>
      <c r="DB10" s="689"/>
      <c r="DC10" s="689"/>
      <c r="DD10" s="695" t="s">
        <v>235</v>
      </c>
      <c r="DE10" s="687"/>
      <c r="DF10" s="687"/>
      <c r="DG10" s="687"/>
      <c r="DH10" s="687"/>
      <c r="DI10" s="687"/>
      <c r="DJ10" s="687"/>
      <c r="DK10" s="687"/>
      <c r="DL10" s="687"/>
      <c r="DM10" s="687"/>
      <c r="DN10" s="687"/>
      <c r="DO10" s="687"/>
      <c r="DP10" s="688"/>
      <c r="DQ10" s="695">
        <v>8384</v>
      </c>
      <c r="DR10" s="687"/>
      <c r="DS10" s="687"/>
      <c r="DT10" s="687"/>
      <c r="DU10" s="687"/>
      <c r="DV10" s="687"/>
      <c r="DW10" s="687"/>
      <c r="DX10" s="687"/>
      <c r="DY10" s="687"/>
      <c r="DZ10" s="687"/>
      <c r="EA10" s="687"/>
      <c r="EB10" s="687"/>
      <c r="EC10" s="696"/>
    </row>
    <row r="11" spans="2:143" ht="11.25" customHeight="1" x14ac:dyDescent="0.2">
      <c r="B11" s="683" t="s">
        <v>248</v>
      </c>
      <c r="C11" s="684"/>
      <c r="D11" s="684"/>
      <c r="E11" s="684"/>
      <c r="F11" s="684"/>
      <c r="G11" s="684"/>
      <c r="H11" s="684"/>
      <c r="I11" s="684"/>
      <c r="J11" s="684"/>
      <c r="K11" s="684"/>
      <c r="L11" s="684"/>
      <c r="M11" s="684"/>
      <c r="N11" s="684"/>
      <c r="O11" s="684"/>
      <c r="P11" s="684"/>
      <c r="Q11" s="685"/>
      <c r="R11" s="686">
        <v>674847</v>
      </c>
      <c r="S11" s="687"/>
      <c r="T11" s="687"/>
      <c r="U11" s="687"/>
      <c r="V11" s="687"/>
      <c r="W11" s="687"/>
      <c r="X11" s="687"/>
      <c r="Y11" s="688"/>
      <c r="Z11" s="691">
        <v>3.1</v>
      </c>
      <c r="AA11" s="692"/>
      <c r="AB11" s="692"/>
      <c r="AC11" s="704"/>
      <c r="AD11" s="695">
        <v>674847</v>
      </c>
      <c r="AE11" s="687"/>
      <c r="AF11" s="687"/>
      <c r="AG11" s="687"/>
      <c r="AH11" s="687"/>
      <c r="AI11" s="687"/>
      <c r="AJ11" s="687"/>
      <c r="AK11" s="688"/>
      <c r="AL11" s="691">
        <v>6.8</v>
      </c>
      <c r="AM11" s="692"/>
      <c r="AN11" s="692"/>
      <c r="AO11" s="693"/>
      <c r="AP11" s="683" t="s">
        <v>249</v>
      </c>
      <c r="AQ11" s="684"/>
      <c r="AR11" s="684"/>
      <c r="AS11" s="684"/>
      <c r="AT11" s="684"/>
      <c r="AU11" s="684"/>
      <c r="AV11" s="684"/>
      <c r="AW11" s="684"/>
      <c r="AX11" s="684"/>
      <c r="AY11" s="684"/>
      <c r="AZ11" s="684"/>
      <c r="BA11" s="684"/>
      <c r="BB11" s="684"/>
      <c r="BC11" s="684"/>
      <c r="BD11" s="684"/>
      <c r="BE11" s="684"/>
      <c r="BF11" s="685"/>
      <c r="BG11" s="686">
        <v>70928</v>
      </c>
      <c r="BH11" s="687"/>
      <c r="BI11" s="687"/>
      <c r="BJ11" s="687"/>
      <c r="BK11" s="687"/>
      <c r="BL11" s="687"/>
      <c r="BM11" s="687"/>
      <c r="BN11" s="688"/>
      <c r="BO11" s="689">
        <v>1.7</v>
      </c>
      <c r="BP11" s="689"/>
      <c r="BQ11" s="689"/>
      <c r="BR11" s="689"/>
      <c r="BS11" s="695">
        <v>6656</v>
      </c>
      <c r="BT11" s="687"/>
      <c r="BU11" s="687"/>
      <c r="BV11" s="687"/>
      <c r="BW11" s="687"/>
      <c r="BX11" s="687"/>
      <c r="BY11" s="687"/>
      <c r="BZ11" s="687"/>
      <c r="CA11" s="687"/>
      <c r="CB11" s="696"/>
      <c r="CD11" s="701" t="s">
        <v>250</v>
      </c>
      <c r="CE11" s="702"/>
      <c r="CF11" s="702"/>
      <c r="CG11" s="702"/>
      <c r="CH11" s="702"/>
      <c r="CI11" s="702"/>
      <c r="CJ11" s="702"/>
      <c r="CK11" s="702"/>
      <c r="CL11" s="702"/>
      <c r="CM11" s="702"/>
      <c r="CN11" s="702"/>
      <c r="CO11" s="702"/>
      <c r="CP11" s="702"/>
      <c r="CQ11" s="703"/>
      <c r="CR11" s="686">
        <v>691539</v>
      </c>
      <c r="CS11" s="687"/>
      <c r="CT11" s="687"/>
      <c r="CU11" s="687"/>
      <c r="CV11" s="687"/>
      <c r="CW11" s="687"/>
      <c r="CX11" s="687"/>
      <c r="CY11" s="688"/>
      <c r="CZ11" s="689">
        <v>3.3</v>
      </c>
      <c r="DA11" s="689"/>
      <c r="DB11" s="689"/>
      <c r="DC11" s="689"/>
      <c r="DD11" s="695">
        <v>357219</v>
      </c>
      <c r="DE11" s="687"/>
      <c r="DF11" s="687"/>
      <c r="DG11" s="687"/>
      <c r="DH11" s="687"/>
      <c r="DI11" s="687"/>
      <c r="DJ11" s="687"/>
      <c r="DK11" s="687"/>
      <c r="DL11" s="687"/>
      <c r="DM11" s="687"/>
      <c r="DN11" s="687"/>
      <c r="DO11" s="687"/>
      <c r="DP11" s="688"/>
      <c r="DQ11" s="695">
        <v>214782</v>
      </c>
      <c r="DR11" s="687"/>
      <c r="DS11" s="687"/>
      <c r="DT11" s="687"/>
      <c r="DU11" s="687"/>
      <c r="DV11" s="687"/>
      <c r="DW11" s="687"/>
      <c r="DX11" s="687"/>
      <c r="DY11" s="687"/>
      <c r="DZ11" s="687"/>
      <c r="EA11" s="687"/>
      <c r="EB11" s="687"/>
      <c r="EC11" s="696"/>
    </row>
    <row r="12" spans="2:143" ht="11.25" customHeight="1" x14ac:dyDescent="0.2">
      <c r="B12" s="683" t="s">
        <v>251</v>
      </c>
      <c r="C12" s="684"/>
      <c r="D12" s="684"/>
      <c r="E12" s="684"/>
      <c r="F12" s="684"/>
      <c r="G12" s="684"/>
      <c r="H12" s="684"/>
      <c r="I12" s="684"/>
      <c r="J12" s="684"/>
      <c r="K12" s="684"/>
      <c r="L12" s="684"/>
      <c r="M12" s="684"/>
      <c r="N12" s="684"/>
      <c r="O12" s="684"/>
      <c r="P12" s="684"/>
      <c r="Q12" s="685"/>
      <c r="R12" s="686">
        <v>15424</v>
      </c>
      <c r="S12" s="687"/>
      <c r="T12" s="687"/>
      <c r="U12" s="687"/>
      <c r="V12" s="687"/>
      <c r="W12" s="687"/>
      <c r="X12" s="687"/>
      <c r="Y12" s="688"/>
      <c r="Z12" s="689">
        <v>0.1</v>
      </c>
      <c r="AA12" s="689"/>
      <c r="AB12" s="689"/>
      <c r="AC12" s="689"/>
      <c r="AD12" s="690">
        <v>15424</v>
      </c>
      <c r="AE12" s="690"/>
      <c r="AF12" s="690"/>
      <c r="AG12" s="690"/>
      <c r="AH12" s="690"/>
      <c r="AI12" s="690"/>
      <c r="AJ12" s="690"/>
      <c r="AK12" s="690"/>
      <c r="AL12" s="691">
        <v>0.2</v>
      </c>
      <c r="AM12" s="692"/>
      <c r="AN12" s="692"/>
      <c r="AO12" s="693"/>
      <c r="AP12" s="683" t="s">
        <v>252</v>
      </c>
      <c r="AQ12" s="684"/>
      <c r="AR12" s="684"/>
      <c r="AS12" s="684"/>
      <c r="AT12" s="684"/>
      <c r="AU12" s="684"/>
      <c r="AV12" s="684"/>
      <c r="AW12" s="684"/>
      <c r="AX12" s="684"/>
      <c r="AY12" s="684"/>
      <c r="AZ12" s="684"/>
      <c r="BA12" s="684"/>
      <c r="BB12" s="684"/>
      <c r="BC12" s="684"/>
      <c r="BD12" s="684"/>
      <c r="BE12" s="684"/>
      <c r="BF12" s="685"/>
      <c r="BG12" s="686">
        <v>2138739</v>
      </c>
      <c r="BH12" s="687"/>
      <c r="BI12" s="687"/>
      <c r="BJ12" s="687"/>
      <c r="BK12" s="687"/>
      <c r="BL12" s="687"/>
      <c r="BM12" s="687"/>
      <c r="BN12" s="688"/>
      <c r="BO12" s="689">
        <v>51.4</v>
      </c>
      <c r="BP12" s="689"/>
      <c r="BQ12" s="689"/>
      <c r="BR12" s="689"/>
      <c r="BS12" s="695" t="s">
        <v>235</v>
      </c>
      <c r="BT12" s="687"/>
      <c r="BU12" s="687"/>
      <c r="BV12" s="687"/>
      <c r="BW12" s="687"/>
      <c r="BX12" s="687"/>
      <c r="BY12" s="687"/>
      <c r="BZ12" s="687"/>
      <c r="CA12" s="687"/>
      <c r="CB12" s="696"/>
      <c r="CD12" s="701" t="s">
        <v>253</v>
      </c>
      <c r="CE12" s="702"/>
      <c r="CF12" s="702"/>
      <c r="CG12" s="702"/>
      <c r="CH12" s="702"/>
      <c r="CI12" s="702"/>
      <c r="CJ12" s="702"/>
      <c r="CK12" s="702"/>
      <c r="CL12" s="702"/>
      <c r="CM12" s="702"/>
      <c r="CN12" s="702"/>
      <c r="CO12" s="702"/>
      <c r="CP12" s="702"/>
      <c r="CQ12" s="703"/>
      <c r="CR12" s="686">
        <v>579874</v>
      </c>
      <c r="CS12" s="687"/>
      <c r="CT12" s="687"/>
      <c r="CU12" s="687"/>
      <c r="CV12" s="687"/>
      <c r="CW12" s="687"/>
      <c r="CX12" s="687"/>
      <c r="CY12" s="688"/>
      <c r="CZ12" s="689">
        <v>2.8</v>
      </c>
      <c r="DA12" s="689"/>
      <c r="DB12" s="689"/>
      <c r="DC12" s="689"/>
      <c r="DD12" s="695">
        <v>34627</v>
      </c>
      <c r="DE12" s="687"/>
      <c r="DF12" s="687"/>
      <c r="DG12" s="687"/>
      <c r="DH12" s="687"/>
      <c r="DI12" s="687"/>
      <c r="DJ12" s="687"/>
      <c r="DK12" s="687"/>
      <c r="DL12" s="687"/>
      <c r="DM12" s="687"/>
      <c r="DN12" s="687"/>
      <c r="DO12" s="687"/>
      <c r="DP12" s="688"/>
      <c r="DQ12" s="695">
        <v>369107</v>
      </c>
      <c r="DR12" s="687"/>
      <c r="DS12" s="687"/>
      <c r="DT12" s="687"/>
      <c r="DU12" s="687"/>
      <c r="DV12" s="687"/>
      <c r="DW12" s="687"/>
      <c r="DX12" s="687"/>
      <c r="DY12" s="687"/>
      <c r="DZ12" s="687"/>
      <c r="EA12" s="687"/>
      <c r="EB12" s="687"/>
      <c r="EC12" s="696"/>
    </row>
    <row r="13" spans="2:143" ht="11.25" customHeight="1" x14ac:dyDescent="0.2">
      <c r="B13" s="683" t="s">
        <v>254</v>
      </c>
      <c r="C13" s="684"/>
      <c r="D13" s="684"/>
      <c r="E13" s="684"/>
      <c r="F13" s="684"/>
      <c r="G13" s="684"/>
      <c r="H13" s="684"/>
      <c r="I13" s="684"/>
      <c r="J13" s="684"/>
      <c r="K13" s="684"/>
      <c r="L13" s="684"/>
      <c r="M13" s="684"/>
      <c r="N13" s="684"/>
      <c r="O13" s="684"/>
      <c r="P13" s="684"/>
      <c r="Q13" s="685"/>
      <c r="R13" s="686" t="s">
        <v>128</v>
      </c>
      <c r="S13" s="687"/>
      <c r="T13" s="687"/>
      <c r="U13" s="687"/>
      <c r="V13" s="687"/>
      <c r="W13" s="687"/>
      <c r="X13" s="687"/>
      <c r="Y13" s="688"/>
      <c r="Z13" s="689" t="s">
        <v>255</v>
      </c>
      <c r="AA13" s="689"/>
      <c r="AB13" s="689"/>
      <c r="AC13" s="689"/>
      <c r="AD13" s="690" t="s">
        <v>128</v>
      </c>
      <c r="AE13" s="690"/>
      <c r="AF13" s="690"/>
      <c r="AG13" s="690"/>
      <c r="AH13" s="690"/>
      <c r="AI13" s="690"/>
      <c r="AJ13" s="690"/>
      <c r="AK13" s="690"/>
      <c r="AL13" s="691" t="s">
        <v>255</v>
      </c>
      <c r="AM13" s="692"/>
      <c r="AN13" s="692"/>
      <c r="AO13" s="693"/>
      <c r="AP13" s="683" t="s">
        <v>256</v>
      </c>
      <c r="AQ13" s="684"/>
      <c r="AR13" s="684"/>
      <c r="AS13" s="684"/>
      <c r="AT13" s="684"/>
      <c r="AU13" s="684"/>
      <c r="AV13" s="684"/>
      <c r="AW13" s="684"/>
      <c r="AX13" s="684"/>
      <c r="AY13" s="684"/>
      <c r="AZ13" s="684"/>
      <c r="BA13" s="684"/>
      <c r="BB13" s="684"/>
      <c r="BC13" s="684"/>
      <c r="BD13" s="684"/>
      <c r="BE13" s="684"/>
      <c r="BF13" s="685"/>
      <c r="BG13" s="686">
        <v>2086123</v>
      </c>
      <c r="BH13" s="687"/>
      <c r="BI13" s="687"/>
      <c r="BJ13" s="687"/>
      <c r="BK13" s="687"/>
      <c r="BL13" s="687"/>
      <c r="BM13" s="687"/>
      <c r="BN13" s="688"/>
      <c r="BO13" s="689">
        <v>50.1</v>
      </c>
      <c r="BP13" s="689"/>
      <c r="BQ13" s="689"/>
      <c r="BR13" s="689"/>
      <c r="BS13" s="695" t="s">
        <v>128</v>
      </c>
      <c r="BT13" s="687"/>
      <c r="BU13" s="687"/>
      <c r="BV13" s="687"/>
      <c r="BW13" s="687"/>
      <c r="BX13" s="687"/>
      <c r="BY13" s="687"/>
      <c r="BZ13" s="687"/>
      <c r="CA13" s="687"/>
      <c r="CB13" s="696"/>
      <c r="CD13" s="701" t="s">
        <v>257</v>
      </c>
      <c r="CE13" s="702"/>
      <c r="CF13" s="702"/>
      <c r="CG13" s="702"/>
      <c r="CH13" s="702"/>
      <c r="CI13" s="702"/>
      <c r="CJ13" s="702"/>
      <c r="CK13" s="702"/>
      <c r="CL13" s="702"/>
      <c r="CM13" s="702"/>
      <c r="CN13" s="702"/>
      <c r="CO13" s="702"/>
      <c r="CP13" s="702"/>
      <c r="CQ13" s="703"/>
      <c r="CR13" s="686">
        <v>1608727</v>
      </c>
      <c r="CS13" s="687"/>
      <c r="CT13" s="687"/>
      <c r="CU13" s="687"/>
      <c r="CV13" s="687"/>
      <c r="CW13" s="687"/>
      <c r="CX13" s="687"/>
      <c r="CY13" s="688"/>
      <c r="CZ13" s="689">
        <v>7.7</v>
      </c>
      <c r="DA13" s="689"/>
      <c r="DB13" s="689"/>
      <c r="DC13" s="689"/>
      <c r="DD13" s="695">
        <v>518945</v>
      </c>
      <c r="DE13" s="687"/>
      <c r="DF13" s="687"/>
      <c r="DG13" s="687"/>
      <c r="DH13" s="687"/>
      <c r="DI13" s="687"/>
      <c r="DJ13" s="687"/>
      <c r="DK13" s="687"/>
      <c r="DL13" s="687"/>
      <c r="DM13" s="687"/>
      <c r="DN13" s="687"/>
      <c r="DO13" s="687"/>
      <c r="DP13" s="688"/>
      <c r="DQ13" s="695">
        <v>1068696</v>
      </c>
      <c r="DR13" s="687"/>
      <c r="DS13" s="687"/>
      <c r="DT13" s="687"/>
      <c r="DU13" s="687"/>
      <c r="DV13" s="687"/>
      <c r="DW13" s="687"/>
      <c r="DX13" s="687"/>
      <c r="DY13" s="687"/>
      <c r="DZ13" s="687"/>
      <c r="EA13" s="687"/>
      <c r="EB13" s="687"/>
      <c r="EC13" s="696"/>
    </row>
    <row r="14" spans="2:143" ht="11.25" customHeight="1" x14ac:dyDescent="0.2">
      <c r="B14" s="683" t="s">
        <v>258</v>
      </c>
      <c r="C14" s="684"/>
      <c r="D14" s="684"/>
      <c r="E14" s="684"/>
      <c r="F14" s="684"/>
      <c r="G14" s="684"/>
      <c r="H14" s="684"/>
      <c r="I14" s="684"/>
      <c r="J14" s="684"/>
      <c r="K14" s="684"/>
      <c r="L14" s="684"/>
      <c r="M14" s="684"/>
      <c r="N14" s="684"/>
      <c r="O14" s="684"/>
      <c r="P14" s="684"/>
      <c r="Q14" s="685"/>
      <c r="R14" s="686" t="s">
        <v>138</v>
      </c>
      <c r="S14" s="687"/>
      <c r="T14" s="687"/>
      <c r="U14" s="687"/>
      <c r="V14" s="687"/>
      <c r="W14" s="687"/>
      <c r="X14" s="687"/>
      <c r="Y14" s="688"/>
      <c r="Z14" s="689" t="s">
        <v>235</v>
      </c>
      <c r="AA14" s="689"/>
      <c r="AB14" s="689"/>
      <c r="AC14" s="689"/>
      <c r="AD14" s="690" t="s">
        <v>138</v>
      </c>
      <c r="AE14" s="690"/>
      <c r="AF14" s="690"/>
      <c r="AG14" s="690"/>
      <c r="AH14" s="690"/>
      <c r="AI14" s="690"/>
      <c r="AJ14" s="690"/>
      <c r="AK14" s="690"/>
      <c r="AL14" s="691" t="s">
        <v>235</v>
      </c>
      <c r="AM14" s="692"/>
      <c r="AN14" s="692"/>
      <c r="AO14" s="693"/>
      <c r="AP14" s="683" t="s">
        <v>259</v>
      </c>
      <c r="AQ14" s="684"/>
      <c r="AR14" s="684"/>
      <c r="AS14" s="684"/>
      <c r="AT14" s="684"/>
      <c r="AU14" s="684"/>
      <c r="AV14" s="684"/>
      <c r="AW14" s="684"/>
      <c r="AX14" s="684"/>
      <c r="AY14" s="684"/>
      <c r="AZ14" s="684"/>
      <c r="BA14" s="684"/>
      <c r="BB14" s="684"/>
      <c r="BC14" s="684"/>
      <c r="BD14" s="684"/>
      <c r="BE14" s="684"/>
      <c r="BF14" s="685"/>
      <c r="BG14" s="686">
        <v>144801</v>
      </c>
      <c r="BH14" s="687"/>
      <c r="BI14" s="687"/>
      <c r="BJ14" s="687"/>
      <c r="BK14" s="687"/>
      <c r="BL14" s="687"/>
      <c r="BM14" s="687"/>
      <c r="BN14" s="688"/>
      <c r="BO14" s="689">
        <v>3.5</v>
      </c>
      <c r="BP14" s="689"/>
      <c r="BQ14" s="689"/>
      <c r="BR14" s="689"/>
      <c r="BS14" s="695" t="s">
        <v>255</v>
      </c>
      <c r="BT14" s="687"/>
      <c r="BU14" s="687"/>
      <c r="BV14" s="687"/>
      <c r="BW14" s="687"/>
      <c r="BX14" s="687"/>
      <c r="BY14" s="687"/>
      <c r="BZ14" s="687"/>
      <c r="CA14" s="687"/>
      <c r="CB14" s="696"/>
      <c r="CD14" s="701" t="s">
        <v>260</v>
      </c>
      <c r="CE14" s="702"/>
      <c r="CF14" s="702"/>
      <c r="CG14" s="702"/>
      <c r="CH14" s="702"/>
      <c r="CI14" s="702"/>
      <c r="CJ14" s="702"/>
      <c r="CK14" s="702"/>
      <c r="CL14" s="702"/>
      <c r="CM14" s="702"/>
      <c r="CN14" s="702"/>
      <c r="CO14" s="702"/>
      <c r="CP14" s="702"/>
      <c r="CQ14" s="703"/>
      <c r="CR14" s="686">
        <v>758367</v>
      </c>
      <c r="CS14" s="687"/>
      <c r="CT14" s="687"/>
      <c r="CU14" s="687"/>
      <c r="CV14" s="687"/>
      <c r="CW14" s="687"/>
      <c r="CX14" s="687"/>
      <c r="CY14" s="688"/>
      <c r="CZ14" s="689">
        <v>3.6</v>
      </c>
      <c r="DA14" s="689"/>
      <c r="DB14" s="689"/>
      <c r="DC14" s="689"/>
      <c r="DD14" s="695">
        <v>52926</v>
      </c>
      <c r="DE14" s="687"/>
      <c r="DF14" s="687"/>
      <c r="DG14" s="687"/>
      <c r="DH14" s="687"/>
      <c r="DI14" s="687"/>
      <c r="DJ14" s="687"/>
      <c r="DK14" s="687"/>
      <c r="DL14" s="687"/>
      <c r="DM14" s="687"/>
      <c r="DN14" s="687"/>
      <c r="DO14" s="687"/>
      <c r="DP14" s="688"/>
      <c r="DQ14" s="695">
        <v>682239</v>
      </c>
      <c r="DR14" s="687"/>
      <c r="DS14" s="687"/>
      <c r="DT14" s="687"/>
      <c r="DU14" s="687"/>
      <c r="DV14" s="687"/>
      <c r="DW14" s="687"/>
      <c r="DX14" s="687"/>
      <c r="DY14" s="687"/>
      <c r="DZ14" s="687"/>
      <c r="EA14" s="687"/>
      <c r="EB14" s="687"/>
      <c r="EC14" s="696"/>
    </row>
    <row r="15" spans="2:143" ht="11.25" customHeight="1" x14ac:dyDescent="0.2">
      <c r="B15" s="683" t="s">
        <v>261</v>
      </c>
      <c r="C15" s="684"/>
      <c r="D15" s="684"/>
      <c r="E15" s="684"/>
      <c r="F15" s="684"/>
      <c r="G15" s="684"/>
      <c r="H15" s="684"/>
      <c r="I15" s="684"/>
      <c r="J15" s="684"/>
      <c r="K15" s="684"/>
      <c r="L15" s="684"/>
      <c r="M15" s="684"/>
      <c r="N15" s="684"/>
      <c r="O15" s="684"/>
      <c r="P15" s="684"/>
      <c r="Q15" s="685"/>
      <c r="R15" s="686" t="s">
        <v>128</v>
      </c>
      <c r="S15" s="687"/>
      <c r="T15" s="687"/>
      <c r="U15" s="687"/>
      <c r="V15" s="687"/>
      <c r="W15" s="687"/>
      <c r="X15" s="687"/>
      <c r="Y15" s="688"/>
      <c r="Z15" s="689" t="s">
        <v>235</v>
      </c>
      <c r="AA15" s="689"/>
      <c r="AB15" s="689"/>
      <c r="AC15" s="689"/>
      <c r="AD15" s="690" t="s">
        <v>235</v>
      </c>
      <c r="AE15" s="690"/>
      <c r="AF15" s="690"/>
      <c r="AG15" s="690"/>
      <c r="AH15" s="690"/>
      <c r="AI15" s="690"/>
      <c r="AJ15" s="690"/>
      <c r="AK15" s="690"/>
      <c r="AL15" s="691" t="s">
        <v>235</v>
      </c>
      <c r="AM15" s="692"/>
      <c r="AN15" s="692"/>
      <c r="AO15" s="693"/>
      <c r="AP15" s="683" t="s">
        <v>262</v>
      </c>
      <c r="AQ15" s="684"/>
      <c r="AR15" s="684"/>
      <c r="AS15" s="684"/>
      <c r="AT15" s="684"/>
      <c r="AU15" s="684"/>
      <c r="AV15" s="684"/>
      <c r="AW15" s="684"/>
      <c r="AX15" s="684"/>
      <c r="AY15" s="684"/>
      <c r="AZ15" s="684"/>
      <c r="BA15" s="684"/>
      <c r="BB15" s="684"/>
      <c r="BC15" s="684"/>
      <c r="BD15" s="684"/>
      <c r="BE15" s="684"/>
      <c r="BF15" s="685"/>
      <c r="BG15" s="686">
        <v>191931</v>
      </c>
      <c r="BH15" s="687"/>
      <c r="BI15" s="687"/>
      <c r="BJ15" s="687"/>
      <c r="BK15" s="687"/>
      <c r="BL15" s="687"/>
      <c r="BM15" s="687"/>
      <c r="BN15" s="688"/>
      <c r="BO15" s="689">
        <v>4.5999999999999996</v>
      </c>
      <c r="BP15" s="689"/>
      <c r="BQ15" s="689"/>
      <c r="BR15" s="689"/>
      <c r="BS15" s="695" t="s">
        <v>235</v>
      </c>
      <c r="BT15" s="687"/>
      <c r="BU15" s="687"/>
      <c r="BV15" s="687"/>
      <c r="BW15" s="687"/>
      <c r="BX15" s="687"/>
      <c r="BY15" s="687"/>
      <c r="BZ15" s="687"/>
      <c r="CA15" s="687"/>
      <c r="CB15" s="696"/>
      <c r="CD15" s="701" t="s">
        <v>263</v>
      </c>
      <c r="CE15" s="702"/>
      <c r="CF15" s="702"/>
      <c r="CG15" s="702"/>
      <c r="CH15" s="702"/>
      <c r="CI15" s="702"/>
      <c r="CJ15" s="702"/>
      <c r="CK15" s="702"/>
      <c r="CL15" s="702"/>
      <c r="CM15" s="702"/>
      <c r="CN15" s="702"/>
      <c r="CO15" s="702"/>
      <c r="CP15" s="702"/>
      <c r="CQ15" s="703"/>
      <c r="CR15" s="686">
        <v>1783506</v>
      </c>
      <c r="CS15" s="687"/>
      <c r="CT15" s="687"/>
      <c r="CU15" s="687"/>
      <c r="CV15" s="687"/>
      <c r="CW15" s="687"/>
      <c r="CX15" s="687"/>
      <c r="CY15" s="688"/>
      <c r="CZ15" s="689">
        <v>8.5</v>
      </c>
      <c r="DA15" s="689"/>
      <c r="DB15" s="689"/>
      <c r="DC15" s="689"/>
      <c r="DD15" s="695">
        <v>248428</v>
      </c>
      <c r="DE15" s="687"/>
      <c r="DF15" s="687"/>
      <c r="DG15" s="687"/>
      <c r="DH15" s="687"/>
      <c r="DI15" s="687"/>
      <c r="DJ15" s="687"/>
      <c r="DK15" s="687"/>
      <c r="DL15" s="687"/>
      <c r="DM15" s="687"/>
      <c r="DN15" s="687"/>
      <c r="DO15" s="687"/>
      <c r="DP15" s="688"/>
      <c r="DQ15" s="695">
        <v>1213223</v>
      </c>
      <c r="DR15" s="687"/>
      <c r="DS15" s="687"/>
      <c r="DT15" s="687"/>
      <c r="DU15" s="687"/>
      <c r="DV15" s="687"/>
      <c r="DW15" s="687"/>
      <c r="DX15" s="687"/>
      <c r="DY15" s="687"/>
      <c r="DZ15" s="687"/>
      <c r="EA15" s="687"/>
      <c r="EB15" s="687"/>
      <c r="EC15" s="696"/>
    </row>
    <row r="16" spans="2:143" ht="11.25" customHeight="1" x14ac:dyDescent="0.2">
      <c r="B16" s="683" t="s">
        <v>264</v>
      </c>
      <c r="C16" s="684"/>
      <c r="D16" s="684"/>
      <c r="E16" s="684"/>
      <c r="F16" s="684"/>
      <c r="G16" s="684"/>
      <c r="H16" s="684"/>
      <c r="I16" s="684"/>
      <c r="J16" s="684"/>
      <c r="K16" s="684"/>
      <c r="L16" s="684"/>
      <c r="M16" s="684"/>
      <c r="N16" s="684"/>
      <c r="O16" s="684"/>
      <c r="P16" s="684"/>
      <c r="Q16" s="685"/>
      <c r="R16" s="686">
        <v>12170</v>
      </c>
      <c r="S16" s="687"/>
      <c r="T16" s="687"/>
      <c r="U16" s="687"/>
      <c r="V16" s="687"/>
      <c r="W16" s="687"/>
      <c r="X16" s="687"/>
      <c r="Y16" s="688"/>
      <c r="Z16" s="689">
        <v>0.1</v>
      </c>
      <c r="AA16" s="689"/>
      <c r="AB16" s="689"/>
      <c r="AC16" s="689"/>
      <c r="AD16" s="690">
        <v>12170</v>
      </c>
      <c r="AE16" s="690"/>
      <c r="AF16" s="690"/>
      <c r="AG16" s="690"/>
      <c r="AH16" s="690"/>
      <c r="AI16" s="690"/>
      <c r="AJ16" s="690"/>
      <c r="AK16" s="690"/>
      <c r="AL16" s="691">
        <v>0.1</v>
      </c>
      <c r="AM16" s="692"/>
      <c r="AN16" s="692"/>
      <c r="AO16" s="693"/>
      <c r="AP16" s="683" t="s">
        <v>265</v>
      </c>
      <c r="AQ16" s="684"/>
      <c r="AR16" s="684"/>
      <c r="AS16" s="684"/>
      <c r="AT16" s="684"/>
      <c r="AU16" s="684"/>
      <c r="AV16" s="684"/>
      <c r="AW16" s="684"/>
      <c r="AX16" s="684"/>
      <c r="AY16" s="684"/>
      <c r="AZ16" s="684"/>
      <c r="BA16" s="684"/>
      <c r="BB16" s="684"/>
      <c r="BC16" s="684"/>
      <c r="BD16" s="684"/>
      <c r="BE16" s="684"/>
      <c r="BF16" s="685"/>
      <c r="BG16" s="686" t="s">
        <v>128</v>
      </c>
      <c r="BH16" s="687"/>
      <c r="BI16" s="687"/>
      <c r="BJ16" s="687"/>
      <c r="BK16" s="687"/>
      <c r="BL16" s="687"/>
      <c r="BM16" s="687"/>
      <c r="BN16" s="688"/>
      <c r="BO16" s="689" t="s">
        <v>128</v>
      </c>
      <c r="BP16" s="689"/>
      <c r="BQ16" s="689"/>
      <c r="BR16" s="689"/>
      <c r="BS16" s="695" t="s">
        <v>255</v>
      </c>
      <c r="BT16" s="687"/>
      <c r="BU16" s="687"/>
      <c r="BV16" s="687"/>
      <c r="BW16" s="687"/>
      <c r="BX16" s="687"/>
      <c r="BY16" s="687"/>
      <c r="BZ16" s="687"/>
      <c r="CA16" s="687"/>
      <c r="CB16" s="696"/>
      <c r="CD16" s="701" t="s">
        <v>266</v>
      </c>
      <c r="CE16" s="702"/>
      <c r="CF16" s="702"/>
      <c r="CG16" s="702"/>
      <c r="CH16" s="702"/>
      <c r="CI16" s="702"/>
      <c r="CJ16" s="702"/>
      <c r="CK16" s="702"/>
      <c r="CL16" s="702"/>
      <c r="CM16" s="702"/>
      <c r="CN16" s="702"/>
      <c r="CO16" s="702"/>
      <c r="CP16" s="702"/>
      <c r="CQ16" s="703"/>
      <c r="CR16" s="686">
        <v>55069</v>
      </c>
      <c r="CS16" s="687"/>
      <c r="CT16" s="687"/>
      <c r="CU16" s="687"/>
      <c r="CV16" s="687"/>
      <c r="CW16" s="687"/>
      <c r="CX16" s="687"/>
      <c r="CY16" s="688"/>
      <c r="CZ16" s="689">
        <v>0.3</v>
      </c>
      <c r="DA16" s="689"/>
      <c r="DB16" s="689"/>
      <c r="DC16" s="689"/>
      <c r="DD16" s="695" t="s">
        <v>128</v>
      </c>
      <c r="DE16" s="687"/>
      <c r="DF16" s="687"/>
      <c r="DG16" s="687"/>
      <c r="DH16" s="687"/>
      <c r="DI16" s="687"/>
      <c r="DJ16" s="687"/>
      <c r="DK16" s="687"/>
      <c r="DL16" s="687"/>
      <c r="DM16" s="687"/>
      <c r="DN16" s="687"/>
      <c r="DO16" s="687"/>
      <c r="DP16" s="688"/>
      <c r="DQ16" s="695" t="s">
        <v>128</v>
      </c>
      <c r="DR16" s="687"/>
      <c r="DS16" s="687"/>
      <c r="DT16" s="687"/>
      <c r="DU16" s="687"/>
      <c r="DV16" s="687"/>
      <c r="DW16" s="687"/>
      <c r="DX16" s="687"/>
      <c r="DY16" s="687"/>
      <c r="DZ16" s="687"/>
      <c r="EA16" s="687"/>
      <c r="EB16" s="687"/>
      <c r="EC16" s="696"/>
    </row>
    <row r="17" spans="2:133" ht="11.25" customHeight="1" x14ac:dyDescent="0.2">
      <c r="B17" s="683" t="s">
        <v>267</v>
      </c>
      <c r="C17" s="684"/>
      <c r="D17" s="684"/>
      <c r="E17" s="684"/>
      <c r="F17" s="684"/>
      <c r="G17" s="684"/>
      <c r="H17" s="684"/>
      <c r="I17" s="684"/>
      <c r="J17" s="684"/>
      <c r="K17" s="684"/>
      <c r="L17" s="684"/>
      <c r="M17" s="684"/>
      <c r="N17" s="684"/>
      <c r="O17" s="684"/>
      <c r="P17" s="684"/>
      <c r="Q17" s="685"/>
      <c r="R17" s="686">
        <v>7802</v>
      </c>
      <c r="S17" s="687"/>
      <c r="T17" s="687"/>
      <c r="U17" s="687"/>
      <c r="V17" s="687"/>
      <c r="W17" s="687"/>
      <c r="X17" s="687"/>
      <c r="Y17" s="688"/>
      <c r="Z17" s="689">
        <v>0</v>
      </c>
      <c r="AA17" s="689"/>
      <c r="AB17" s="689"/>
      <c r="AC17" s="689"/>
      <c r="AD17" s="690">
        <v>7802</v>
      </c>
      <c r="AE17" s="690"/>
      <c r="AF17" s="690"/>
      <c r="AG17" s="690"/>
      <c r="AH17" s="690"/>
      <c r="AI17" s="690"/>
      <c r="AJ17" s="690"/>
      <c r="AK17" s="690"/>
      <c r="AL17" s="691">
        <v>0.1</v>
      </c>
      <c r="AM17" s="692"/>
      <c r="AN17" s="692"/>
      <c r="AO17" s="693"/>
      <c r="AP17" s="683" t="s">
        <v>268</v>
      </c>
      <c r="AQ17" s="684"/>
      <c r="AR17" s="684"/>
      <c r="AS17" s="684"/>
      <c r="AT17" s="684"/>
      <c r="AU17" s="684"/>
      <c r="AV17" s="684"/>
      <c r="AW17" s="684"/>
      <c r="AX17" s="684"/>
      <c r="AY17" s="684"/>
      <c r="AZ17" s="684"/>
      <c r="BA17" s="684"/>
      <c r="BB17" s="684"/>
      <c r="BC17" s="684"/>
      <c r="BD17" s="684"/>
      <c r="BE17" s="684"/>
      <c r="BF17" s="685"/>
      <c r="BG17" s="686" t="s">
        <v>128</v>
      </c>
      <c r="BH17" s="687"/>
      <c r="BI17" s="687"/>
      <c r="BJ17" s="687"/>
      <c r="BK17" s="687"/>
      <c r="BL17" s="687"/>
      <c r="BM17" s="687"/>
      <c r="BN17" s="688"/>
      <c r="BO17" s="689" t="s">
        <v>128</v>
      </c>
      <c r="BP17" s="689"/>
      <c r="BQ17" s="689"/>
      <c r="BR17" s="689"/>
      <c r="BS17" s="695" t="s">
        <v>128</v>
      </c>
      <c r="BT17" s="687"/>
      <c r="BU17" s="687"/>
      <c r="BV17" s="687"/>
      <c r="BW17" s="687"/>
      <c r="BX17" s="687"/>
      <c r="BY17" s="687"/>
      <c r="BZ17" s="687"/>
      <c r="CA17" s="687"/>
      <c r="CB17" s="696"/>
      <c r="CD17" s="701" t="s">
        <v>269</v>
      </c>
      <c r="CE17" s="702"/>
      <c r="CF17" s="702"/>
      <c r="CG17" s="702"/>
      <c r="CH17" s="702"/>
      <c r="CI17" s="702"/>
      <c r="CJ17" s="702"/>
      <c r="CK17" s="702"/>
      <c r="CL17" s="702"/>
      <c r="CM17" s="702"/>
      <c r="CN17" s="702"/>
      <c r="CO17" s="702"/>
      <c r="CP17" s="702"/>
      <c r="CQ17" s="703"/>
      <c r="CR17" s="686">
        <v>2405176</v>
      </c>
      <c r="CS17" s="687"/>
      <c r="CT17" s="687"/>
      <c r="CU17" s="687"/>
      <c r="CV17" s="687"/>
      <c r="CW17" s="687"/>
      <c r="CX17" s="687"/>
      <c r="CY17" s="688"/>
      <c r="CZ17" s="689">
        <v>11.5</v>
      </c>
      <c r="DA17" s="689"/>
      <c r="DB17" s="689"/>
      <c r="DC17" s="689"/>
      <c r="DD17" s="695" t="s">
        <v>138</v>
      </c>
      <c r="DE17" s="687"/>
      <c r="DF17" s="687"/>
      <c r="DG17" s="687"/>
      <c r="DH17" s="687"/>
      <c r="DI17" s="687"/>
      <c r="DJ17" s="687"/>
      <c r="DK17" s="687"/>
      <c r="DL17" s="687"/>
      <c r="DM17" s="687"/>
      <c r="DN17" s="687"/>
      <c r="DO17" s="687"/>
      <c r="DP17" s="688"/>
      <c r="DQ17" s="695">
        <v>2390028</v>
      </c>
      <c r="DR17" s="687"/>
      <c r="DS17" s="687"/>
      <c r="DT17" s="687"/>
      <c r="DU17" s="687"/>
      <c r="DV17" s="687"/>
      <c r="DW17" s="687"/>
      <c r="DX17" s="687"/>
      <c r="DY17" s="687"/>
      <c r="DZ17" s="687"/>
      <c r="EA17" s="687"/>
      <c r="EB17" s="687"/>
      <c r="EC17" s="696"/>
    </row>
    <row r="18" spans="2:133" ht="11.25" customHeight="1" x14ac:dyDescent="0.2">
      <c r="B18" s="683" t="s">
        <v>270</v>
      </c>
      <c r="C18" s="684"/>
      <c r="D18" s="684"/>
      <c r="E18" s="684"/>
      <c r="F18" s="684"/>
      <c r="G18" s="684"/>
      <c r="H18" s="684"/>
      <c r="I18" s="684"/>
      <c r="J18" s="684"/>
      <c r="K18" s="684"/>
      <c r="L18" s="684"/>
      <c r="M18" s="684"/>
      <c r="N18" s="684"/>
      <c r="O18" s="684"/>
      <c r="P18" s="684"/>
      <c r="Q18" s="685"/>
      <c r="R18" s="686">
        <v>24876</v>
      </c>
      <c r="S18" s="687"/>
      <c r="T18" s="687"/>
      <c r="U18" s="687"/>
      <c r="V18" s="687"/>
      <c r="W18" s="687"/>
      <c r="X18" s="687"/>
      <c r="Y18" s="688"/>
      <c r="Z18" s="689">
        <v>0.1</v>
      </c>
      <c r="AA18" s="689"/>
      <c r="AB18" s="689"/>
      <c r="AC18" s="689"/>
      <c r="AD18" s="690">
        <v>24876</v>
      </c>
      <c r="AE18" s="690"/>
      <c r="AF18" s="690"/>
      <c r="AG18" s="690"/>
      <c r="AH18" s="690"/>
      <c r="AI18" s="690"/>
      <c r="AJ18" s="690"/>
      <c r="AK18" s="690"/>
      <c r="AL18" s="691">
        <v>0.3</v>
      </c>
      <c r="AM18" s="692"/>
      <c r="AN18" s="692"/>
      <c r="AO18" s="693"/>
      <c r="AP18" s="683" t="s">
        <v>271</v>
      </c>
      <c r="AQ18" s="684"/>
      <c r="AR18" s="684"/>
      <c r="AS18" s="684"/>
      <c r="AT18" s="684"/>
      <c r="AU18" s="684"/>
      <c r="AV18" s="684"/>
      <c r="AW18" s="684"/>
      <c r="AX18" s="684"/>
      <c r="AY18" s="684"/>
      <c r="AZ18" s="684"/>
      <c r="BA18" s="684"/>
      <c r="BB18" s="684"/>
      <c r="BC18" s="684"/>
      <c r="BD18" s="684"/>
      <c r="BE18" s="684"/>
      <c r="BF18" s="685"/>
      <c r="BG18" s="686" t="s">
        <v>128</v>
      </c>
      <c r="BH18" s="687"/>
      <c r="BI18" s="687"/>
      <c r="BJ18" s="687"/>
      <c r="BK18" s="687"/>
      <c r="BL18" s="687"/>
      <c r="BM18" s="687"/>
      <c r="BN18" s="688"/>
      <c r="BO18" s="689" t="s">
        <v>128</v>
      </c>
      <c r="BP18" s="689"/>
      <c r="BQ18" s="689"/>
      <c r="BR18" s="689"/>
      <c r="BS18" s="695" t="s">
        <v>235</v>
      </c>
      <c r="BT18" s="687"/>
      <c r="BU18" s="687"/>
      <c r="BV18" s="687"/>
      <c r="BW18" s="687"/>
      <c r="BX18" s="687"/>
      <c r="BY18" s="687"/>
      <c r="BZ18" s="687"/>
      <c r="CA18" s="687"/>
      <c r="CB18" s="696"/>
      <c r="CD18" s="701" t="s">
        <v>272</v>
      </c>
      <c r="CE18" s="702"/>
      <c r="CF18" s="702"/>
      <c r="CG18" s="702"/>
      <c r="CH18" s="702"/>
      <c r="CI18" s="702"/>
      <c r="CJ18" s="702"/>
      <c r="CK18" s="702"/>
      <c r="CL18" s="702"/>
      <c r="CM18" s="702"/>
      <c r="CN18" s="702"/>
      <c r="CO18" s="702"/>
      <c r="CP18" s="702"/>
      <c r="CQ18" s="703"/>
      <c r="CR18" s="686" t="s">
        <v>128</v>
      </c>
      <c r="CS18" s="687"/>
      <c r="CT18" s="687"/>
      <c r="CU18" s="687"/>
      <c r="CV18" s="687"/>
      <c r="CW18" s="687"/>
      <c r="CX18" s="687"/>
      <c r="CY18" s="688"/>
      <c r="CZ18" s="689" t="s">
        <v>235</v>
      </c>
      <c r="DA18" s="689"/>
      <c r="DB18" s="689"/>
      <c r="DC18" s="689"/>
      <c r="DD18" s="695" t="s">
        <v>138</v>
      </c>
      <c r="DE18" s="687"/>
      <c r="DF18" s="687"/>
      <c r="DG18" s="687"/>
      <c r="DH18" s="687"/>
      <c r="DI18" s="687"/>
      <c r="DJ18" s="687"/>
      <c r="DK18" s="687"/>
      <c r="DL18" s="687"/>
      <c r="DM18" s="687"/>
      <c r="DN18" s="687"/>
      <c r="DO18" s="687"/>
      <c r="DP18" s="688"/>
      <c r="DQ18" s="695" t="s">
        <v>235</v>
      </c>
      <c r="DR18" s="687"/>
      <c r="DS18" s="687"/>
      <c r="DT18" s="687"/>
      <c r="DU18" s="687"/>
      <c r="DV18" s="687"/>
      <c r="DW18" s="687"/>
      <c r="DX18" s="687"/>
      <c r="DY18" s="687"/>
      <c r="DZ18" s="687"/>
      <c r="EA18" s="687"/>
      <c r="EB18" s="687"/>
      <c r="EC18" s="696"/>
    </row>
    <row r="19" spans="2:133" ht="11.25" customHeight="1" x14ac:dyDescent="0.2">
      <c r="B19" s="683" t="s">
        <v>273</v>
      </c>
      <c r="C19" s="684"/>
      <c r="D19" s="684"/>
      <c r="E19" s="684"/>
      <c r="F19" s="684"/>
      <c r="G19" s="684"/>
      <c r="H19" s="684"/>
      <c r="I19" s="684"/>
      <c r="J19" s="684"/>
      <c r="K19" s="684"/>
      <c r="L19" s="684"/>
      <c r="M19" s="684"/>
      <c r="N19" s="684"/>
      <c r="O19" s="684"/>
      <c r="P19" s="684"/>
      <c r="Q19" s="685"/>
      <c r="R19" s="686">
        <v>16825</v>
      </c>
      <c r="S19" s="687"/>
      <c r="T19" s="687"/>
      <c r="U19" s="687"/>
      <c r="V19" s="687"/>
      <c r="W19" s="687"/>
      <c r="X19" s="687"/>
      <c r="Y19" s="688"/>
      <c r="Z19" s="689">
        <v>0.1</v>
      </c>
      <c r="AA19" s="689"/>
      <c r="AB19" s="689"/>
      <c r="AC19" s="689"/>
      <c r="AD19" s="690">
        <v>16825</v>
      </c>
      <c r="AE19" s="690"/>
      <c r="AF19" s="690"/>
      <c r="AG19" s="690"/>
      <c r="AH19" s="690"/>
      <c r="AI19" s="690"/>
      <c r="AJ19" s="690"/>
      <c r="AK19" s="690"/>
      <c r="AL19" s="691">
        <v>0.2</v>
      </c>
      <c r="AM19" s="692"/>
      <c r="AN19" s="692"/>
      <c r="AO19" s="693"/>
      <c r="AP19" s="683" t="s">
        <v>274</v>
      </c>
      <c r="AQ19" s="684"/>
      <c r="AR19" s="684"/>
      <c r="AS19" s="684"/>
      <c r="AT19" s="684"/>
      <c r="AU19" s="684"/>
      <c r="AV19" s="684"/>
      <c r="AW19" s="684"/>
      <c r="AX19" s="684"/>
      <c r="AY19" s="684"/>
      <c r="AZ19" s="684"/>
      <c r="BA19" s="684"/>
      <c r="BB19" s="684"/>
      <c r="BC19" s="684"/>
      <c r="BD19" s="684"/>
      <c r="BE19" s="684"/>
      <c r="BF19" s="685"/>
      <c r="BG19" s="686">
        <v>147476</v>
      </c>
      <c r="BH19" s="687"/>
      <c r="BI19" s="687"/>
      <c r="BJ19" s="687"/>
      <c r="BK19" s="687"/>
      <c r="BL19" s="687"/>
      <c r="BM19" s="687"/>
      <c r="BN19" s="688"/>
      <c r="BO19" s="689">
        <v>3.5</v>
      </c>
      <c r="BP19" s="689"/>
      <c r="BQ19" s="689"/>
      <c r="BR19" s="689"/>
      <c r="BS19" s="695" t="s">
        <v>128</v>
      </c>
      <c r="BT19" s="687"/>
      <c r="BU19" s="687"/>
      <c r="BV19" s="687"/>
      <c r="BW19" s="687"/>
      <c r="BX19" s="687"/>
      <c r="BY19" s="687"/>
      <c r="BZ19" s="687"/>
      <c r="CA19" s="687"/>
      <c r="CB19" s="696"/>
      <c r="CD19" s="701" t="s">
        <v>275</v>
      </c>
      <c r="CE19" s="702"/>
      <c r="CF19" s="702"/>
      <c r="CG19" s="702"/>
      <c r="CH19" s="702"/>
      <c r="CI19" s="702"/>
      <c r="CJ19" s="702"/>
      <c r="CK19" s="702"/>
      <c r="CL19" s="702"/>
      <c r="CM19" s="702"/>
      <c r="CN19" s="702"/>
      <c r="CO19" s="702"/>
      <c r="CP19" s="702"/>
      <c r="CQ19" s="703"/>
      <c r="CR19" s="686" t="s">
        <v>128</v>
      </c>
      <c r="CS19" s="687"/>
      <c r="CT19" s="687"/>
      <c r="CU19" s="687"/>
      <c r="CV19" s="687"/>
      <c r="CW19" s="687"/>
      <c r="CX19" s="687"/>
      <c r="CY19" s="688"/>
      <c r="CZ19" s="689" t="s">
        <v>128</v>
      </c>
      <c r="DA19" s="689"/>
      <c r="DB19" s="689"/>
      <c r="DC19" s="689"/>
      <c r="DD19" s="695" t="s">
        <v>128</v>
      </c>
      <c r="DE19" s="687"/>
      <c r="DF19" s="687"/>
      <c r="DG19" s="687"/>
      <c r="DH19" s="687"/>
      <c r="DI19" s="687"/>
      <c r="DJ19" s="687"/>
      <c r="DK19" s="687"/>
      <c r="DL19" s="687"/>
      <c r="DM19" s="687"/>
      <c r="DN19" s="687"/>
      <c r="DO19" s="687"/>
      <c r="DP19" s="688"/>
      <c r="DQ19" s="695" t="s">
        <v>128</v>
      </c>
      <c r="DR19" s="687"/>
      <c r="DS19" s="687"/>
      <c r="DT19" s="687"/>
      <c r="DU19" s="687"/>
      <c r="DV19" s="687"/>
      <c r="DW19" s="687"/>
      <c r="DX19" s="687"/>
      <c r="DY19" s="687"/>
      <c r="DZ19" s="687"/>
      <c r="EA19" s="687"/>
      <c r="EB19" s="687"/>
      <c r="EC19" s="696"/>
    </row>
    <row r="20" spans="2:133" ht="11.25" customHeight="1" x14ac:dyDescent="0.2">
      <c r="B20" s="683" t="s">
        <v>276</v>
      </c>
      <c r="C20" s="684"/>
      <c r="D20" s="684"/>
      <c r="E20" s="684"/>
      <c r="F20" s="684"/>
      <c r="G20" s="684"/>
      <c r="H20" s="684"/>
      <c r="I20" s="684"/>
      <c r="J20" s="684"/>
      <c r="K20" s="684"/>
      <c r="L20" s="684"/>
      <c r="M20" s="684"/>
      <c r="N20" s="684"/>
      <c r="O20" s="684"/>
      <c r="P20" s="684"/>
      <c r="Q20" s="685"/>
      <c r="R20" s="686">
        <v>5262</v>
      </c>
      <c r="S20" s="687"/>
      <c r="T20" s="687"/>
      <c r="U20" s="687"/>
      <c r="V20" s="687"/>
      <c r="W20" s="687"/>
      <c r="X20" s="687"/>
      <c r="Y20" s="688"/>
      <c r="Z20" s="689">
        <v>0</v>
      </c>
      <c r="AA20" s="689"/>
      <c r="AB20" s="689"/>
      <c r="AC20" s="689"/>
      <c r="AD20" s="690">
        <v>5262</v>
      </c>
      <c r="AE20" s="690"/>
      <c r="AF20" s="690"/>
      <c r="AG20" s="690"/>
      <c r="AH20" s="690"/>
      <c r="AI20" s="690"/>
      <c r="AJ20" s="690"/>
      <c r="AK20" s="690"/>
      <c r="AL20" s="691">
        <v>0.1</v>
      </c>
      <c r="AM20" s="692"/>
      <c r="AN20" s="692"/>
      <c r="AO20" s="693"/>
      <c r="AP20" s="683" t="s">
        <v>277</v>
      </c>
      <c r="AQ20" s="684"/>
      <c r="AR20" s="684"/>
      <c r="AS20" s="684"/>
      <c r="AT20" s="684"/>
      <c r="AU20" s="684"/>
      <c r="AV20" s="684"/>
      <c r="AW20" s="684"/>
      <c r="AX20" s="684"/>
      <c r="AY20" s="684"/>
      <c r="AZ20" s="684"/>
      <c r="BA20" s="684"/>
      <c r="BB20" s="684"/>
      <c r="BC20" s="684"/>
      <c r="BD20" s="684"/>
      <c r="BE20" s="684"/>
      <c r="BF20" s="685"/>
      <c r="BG20" s="686">
        <v>147476</v>
      </c>
      <c r="BH20" s="687"/>
      <c r="BI20" s="687"/>
      <c r="BJ20" s="687"/>
      <c r="BK20" s="687"/>
      <c r="BL20" s="687"/>
      <c r="BM20" s="687"/>
      <c r="BN20" s="688"/>
      <c r="BO20" s="689">
        <v>3.5</v>
      </c>
      <c r="BP20" s="689"/>
      <c r="BQ20" s="689"/>
      <c r="BR20" s="689"/>
      <c r="BS20" s="695" t="s">
        <v>235</v>
      </c>
      <c r="BT20" s="687"/>
      <c r="BU20" s="687"/>
      <c r="BV20" s="687"/>
      <c r="BW20" s="687"/>
      <c r="BX20" s="687"/>
      <c r="BY20" s="687"/>
      <c r="BZ20" s="687"/>
      <c r="CA20" s="687"/>
      <c r="CB20" s="696"/>
      <c r="CD20" s="701" t="s">
        <v>278</v>
      </c>
      <c r="CE20" s="702"/>
      <c r="CF20" s="702"/>
      <c r="CG20" s="702"/>
      <c r="CH20" s="702"/>
      <c r="CI20" s="702"/>
      <c r="CJ20" s="702"/>
      <c r="CK20" s="702"/>
      <c r="CL20" s="702"/>
      <c r="CM20" s="702"/>
      <c r="CN20" s="702"/>
      <c r="CO20" s="702"/>
      <c r="CP20" s="702"/>
      <c r="CQ20" s="703"/>
      <c r="CR20" s="686">
        <v>20926157</v>
      </c>
      <c r="CS20" s="687"/>
      <c r="CT20" s="687"/>
      <c r="CU20" s="687"/>
      <c r="CV20" s="687"/>
      <c r="CW20" s="687"/>
      <c r="CX20" s="687"/>
      <c r="CY20" s="688"/>
      <c r="CZ20" s="689">
        <v>100</v>
      </c>
      <c r="DA20" s="689"/>
      <c r="DB20" s="689"/>
      <c r="DC20" s="689"/>
      <c r="DD20" s="695">
        <v>1443177</v>
      </c>
      <c r="DE20" s="687"/>
      <c r="DF20" s="687"/>
      <c r="DG20" s="687"/>
      <c r="DH20" s="687"/>
      <c r="DI20" s="687"/>
      <c r="DJ20" s="687"/>
      <c r="DK20" s="687"/>
      <c r="DL20" s="687"/>
      <c r="DM20" s="687"/>
      <c r="DN20" s="687"/>
      <c r="DO20" s="687"/>
      <c r="DP20" s="688"/>
      <c r="DQ20" s="695">
        <v>11571707</v>
      </c>
      <c r="DR20" s="687"/>
      <c r="DS20" s="687"/>
      <c r="DT20" s="687"/>
      <c r="DU20" s="687"/>
      <c r="DV20" s="687"/>
      <c r="DW20" s="687"/>
      <c r="DX20" s="687"/>
      <c r="DY20" s="687"/>
      <c r="DZ20" s="687"/>
      <c r="EA20" s="687"/>
      <c r="EB20" s="687"/>
      <c r="EC20" s="696"/>
    </row>
    <row r="21" spans="2:133" ht="11.25" customHeight="1" x14ac:dyDescent="0.2">
      <c r="B21" s="683" t="s">
        <v>279</v>
      </c>
      <c r="C21" s="684"/>
      <c r="D21" s="684"/>
      <c r="E21" s="684"/>
      <c r="F21" s="684"/>
      <c r="G21" s="684"/>
      <c r="H21" s="684"/>
      <c r="I21" s="684"/>
      <c r="J21" s="684"/>
      <c r="K21" s="684"/>
      <c r="L21" s="684"/>
      <c r="M21" s="684"/>
      <c r="N21" s="684"/>
      <c r="O21" s="684"/>
      <c r="P21" s="684"/>
      <c r="Q21" s="685"/>
      <c r="R21" s="686">
        <v>2789</v>
      </c>
      <c r="S21" s="687"/>
      <c r="T21" s="687"/>
      <c r="U21" s="687"/>
      <c r="V21" s="687"/>
      <c r="W21" s="687"/>
      <c r="X21" s="687"/>
      <c r="Y21" s="688"/>
      <c r="Z21" s="689">
        <v>0</v>
      </c>
      <c r="AA21" s="689"/>
      <c r="AB21" s="689"/>
      <c r="AC21" s="689"/>
      <c r="AD21" s="690">
        <v>2789</v>
      </c>
      <c r="AE21" s="690"/>
      <c r="AF21" s="690"/>
      <c r="AG21" s="690"/>
      <c r="AH21" s="690"/>
      <c r="AI21" s="690"/>
      <c r="AJ21" s="690"/>
      <c r="AK21" s="690"/>
      <c r="AL21" s="691">
        <v>0</v>
      </c>
      <c r="AM21" s="692"/>
      <c r="AN21" s="692"/>
      <c r="AO21" s="693"/>
      <c r="AP21" s="705" t="s">
        <v>280</v>
      </c>
      <c r="AQ21" s="706"/>
      <c r="AR21" s="706"/>
      <c r="AS21" s="706"/>
      <c r="AT21" s="706"/>
      <c r="AU21" s="706"/>
      <c r="AV21" s="706"/>
      <c r="AW21" s="706"/>
      <c r="AX21" s="706"/>
      <c r="AY21" s="706"/>
      <c r="AZ21" s="706"/>
      <c r="BA21" s="706"/>
      <c r="BB21" s="706"/>
      <c r="BC21" s="706"/>
      <c r="BD21" s="706"/>
      <c r="BE21" s="706"/>
      <c r="BF21" s="707"/>
      <c r="BG21" s="686">
        <v>10127</v>
      </c>
      <c r="BH21" s="687"/>
      <c r="BI21" s="687"/>
      <c r="BJ21" s="687"/>
      <c r="BK21" s="687"/>
      <c r="BL21" s="687"/>
      <c r="BM21" s="687"/>
      <c r="BN21" s="688"/>
      <c r="BO21" s="689">
        <v>0.2</v>
      </c>
      <c r="BP21" s="689"/>
      <c r="BQ21" s="689"/>
      <c r="BR21" s="689"/>
      <c r="BS21" s="695" t="s">
        <v>235</v>
      </c>
      <c r="BT21" s="687"/>
      <c r="BU21" s="687"/>
      <c r="BV21" s="687"/>
      <c r="BW21" s="687"/>
      <c r="BX21" s="687"/>
      <c r="BY21" s="687"/>
      <c r="BZ21" s="687"/>
      <c r="CA21" s="687"/>
      <c r="CB21" s="696"/>
      <c r="CD21" s="711"/>
      <c r="CE21" s="712"/>
      <c r="CF21" s="712"/>
      <c r="CG21" s="712"/>
      <c r="CH21" s="712"/>
      <c r="CI21" s="712"/>
      <c r="CJ21" s="712"/>
      <c r="CK21" s="712"/>
      <c r="CL21" s="712"/>
      <c r="CM21" s="712"/>
      <c r="CN21" s="712"/>
      <c r="CO21" s="712"/>
      <c r="CP21" s="712"/>
      <c r="CQ21" s="713"/>
      <c r="CR21" s="714"/>
      <c r="CS21" s="709"/>
      <c r="CT21" s="709"/>
      <c r="CU21" s="709"/>
      <c r="CV21" s="709"/>
      <c r="CW21" s="709"/>
      <c r="CX21" s="709"/>
      <c r="CY21" s="715"/>
      <c r="CZ21" s="716"/>
      <c r="DA21" s="716"/>
      <c r="DB21" s="716"/>
      <c r="DC21" s="716"/>
      <c r="DD21" s="708"/>
      <c r="DE21" s="709"/>
      <c r="DF21" s="709"/>
      <c r="DG21" s="709"/>
      <c r="DH21" s="709"/>
      <c r="DI21" s="709"/>
      <c r="DJ21" s="709"/>
      <c r="DK21" s="709"/>
      <c r="DL21" s="709"/>
      <c r="DM21" s="709"/>
      <c r="DN21" s="709"/>
      <c r="DO21" s="709"/>
      <c r="DP21" s="715"/>
      <c r="DQ21" s="708"/>
      <c r="DR21" s="709"/>
      <c r="DS21" s="709"/>
      <c r="DT21" s="709"/>
      <c r="DU21" s="709"/>
      <c r="DV21" s="709"/>
      <c r="DW21" s="709"/>
      <c r="DX21" s="709"/>
      <c r="DY21" s="709"/>
      <c r="DZ21" s="709"/>
      <c r="EA21" s="709"/>
      <c r="EB21" s="709"/>
      <c r="EC21" s="710"/>
    </row>
    <row r="22" spans="2:133" ht="11.25" customHeight="1" x14ac:dyDescent="0.2">
      <c r="B22" s="683" t="s">
        <v>281</v>
      </c>
      <c r="C22" s="684"/>
      <c r="D22" s="684"/>
      <c r="E22" s="684"/>
      <c r="F22" s="684"/>
      <c r="G22" s="684"/>
      <c r="H22" s="684"/>
      <c r="I22" s="684"/>
      <c r="J22" s="684"/>
      <c r="K22" s="684"/>
      <c r="L22" s="684"/>
      <c r="M22" s="684"/>
      <c r="N22" s="684"/>
      <c r="O22" s="684"/>
      <c r="P22" s="684"/>
      <c r="Q22" s="685"/>
      <c r="R22" s="686">
        <v>5679721</v>
      </c>
      <c r="S22" s="687"/>
      <c r="T22" s="687"/>
      <c r="U22" s="687"/>
      <c r="V22" s="687"/>
      <c r="W22" s="687"/>
      <c r="X22" s="687"/>
      <c r="Y22" s="688"/>
      <c r="Z22" s="689">
        <v>26.2</v>
      </c>
      <c r="AA22" s="689"/>
      <c r="AB22" s="689"/>
      <c r="AC22" s="689"/>
      <c r="AD22" s="690">
        <v>4945933</v>
      </c>
      <c r="AE22" s="690"/>
      <c r="AF22" s="690"/>
      <c r="AG22" s="690"/>
      <c r="AH22" s="690"/>
      <c r="AI22" s="690"/>
      <c r="AJ22" s="690"/>
      <c r="AK22" s="690"/>
      <c r="AL22" s="691">
        <v>50.1</v>
      </c>
      <c r="AM22" s="692"/>
      <c r="AN22" s="692"/>
      <c r="AO22" s="693"/>
      <c r="AP22" s="705" t="s">
        <v>282</v>
      </c>
      <c r="AQ22" s="706"/>
      <c r="AR22" s="706"/>
      <c r="AS22" s="706"/>
      <c r="AT22" s="706"/>
      <c r="AU22" s="706"/>
      <c r="AV22" s="706"/>
      <c r="AW22" s="706"/>
      <c r="AX22" s="706"/>
      <c r="AY22" s="706"/>
      <c r="AZ22" s="706"/>
      <c r="BA22" s="706"/>
      <c r="BB22" s="706"/>
      <c r="BC22" s="706"/>
      <c r="BD22" s="706"/>
      <c r="BE22" s="706"/>
      <c r="BF22" s="707"/>
      <c r="BG22" s="686" t="s">
        <v>128</v>
      </c>
      <c r="BH22" s="687"/>
      <c r="BI22" s="687"/>
      <c r="BJ22" s="687"/>
      <c r="BK22" s="687"/>
      <c r="BL22" s="687"/>
      <c r="BM22" s="687"/>
      <c r="BN22" s="688"/>
      <c r="BO22" s="689" t="s">
        <v>235</v>
      </c>
      <c r="BP22" s="689"/>
      <c r="BQ22" s="689"/>
      <c r="BR22" s="689"/>
      <c r="BS22" s="695" t="s">
        <v>128</v>
      </c>
      <c r="BT22" s="687"/>
      <c r="BU22" s="687"/>
      <c r="BV22" s="687"/>
      <c r="BW22" s="687"/>
      <c r="BX22" s="687"/>
      <c r="BY22" s="687"/>
      <c r="BZ22" s="687"/>
      <c r="CA22" s="687"/>
      <c r="CB22" s="696"/>
      <c r="CD22" s="668" t="s">
        <v>283</v>
      </c>
      <c r="CE22" s="669"/>
      <c r="CF22" s="669"/>
      <c r="CG22" s="669"/>
      <c r="CH22" s="669"/>
      <c r="CI22" s="669"/>
      <c r="CJ22" s="669"/>
      <c r="CK22" s="669"/>
      <c r="CL22" s="669"/>
      <c r="CM22" s="669"/>
      <c r="CN22" s="669"/>
      <c r="CO22" s="669"/>
      <c r="CP22" s="669"/>
      <c r="CQ22" s="669"/>
      <c r="CR22" s="669"/>
      <c r="CS22" s="669"/>
      <c r="CT22" s="669"/>
      <c r="CU22" s="669"/>
      <c r="CV22" s="669"/>
      <c r="CW22" s="669"/>
      <c r="CX22" s="669"/>
      <c r="CY22" s="669"/>
      <c r="CZ22" s="669"/>
      <c r="DA22" s="669"/>
      <c r="DB22" s="669"/>
      <c r="DC22" s="669"/>
      <c r="DD22" s="669"/>
      <c r="DE22" s="669"/>
      <c r="DF22" s="669"/>
      <c r="DG22" s="669"/>
      <c r="DH22" s="669"/>
      <c r="DI22" s="669"/>
      <c r="DJ22" s="669"/>
      <c r="DK22" s="669"/>
      <c r="DL22" s="669"/>
      <c r="DM22" s="669"/>
      <c r="DN22" s="669"/>
      <c r="DO22" s="669"/>
      <c r="DP22" s="669"/>
      <c r="DQ22" s="669"/>
      <c r="DR22" s="669"/>
      <c r="DS22" s="669"/>
      <c r="DT22" s="669"/>
      <c r="DU22" s="669"/>
      <c r="DV22" s="669"/>
      <c r="DW22" s="669"/>
      <c r="DX22" s="669"/>
      <c r="DY22" s="669"/>
      <c r="DZ22" s="669"/>
      <c r="EA22" s="669"/>
      <c r="EB22" s="669"/>
      <c r="EC22" s="670"/>
    </row>
    <row r="23" spans="2:133" ht="11.25" customHeight="1" x14ac:dyDescent="0.2">
      <c r="B23" s="683" t="s">
        <v>284</v>
      </c>
      <c r="C23" s="684"/>
      <c r="D23" s="684"/>
      <c r="E23" s="684"/>
      <c r="F23" s="684"/>
      <c r="G23" s="684"/>
      <c r="H23" s="684"/>
      <c r="I23" s="684"/>
      <c r="J23" s="684"/>
      <c r="K23" s="684"/>
      <c r="L23" s="684"/>
      <c r="M23" s="684"/>
      <c r="N23" s="684"/>
      <c r="O23" s="684"/>
      <c r="P23" s="684"/>
      <c r="Q23" s="685"/>
      <c r="R23" s="686">
        <v>4945933</v>
      </c>
      <c r="S23" s="687"/>
      <c r="T23" s="687"/>
      <c r="U23" s="687"/>
      <c r="V23" s="687"/>
      <c r="W23" s="687"/>
      <c r="X23" s="687"/>
      <c r="Y23" s="688"/>
      <c r="Z23" s="689">
        <v>22.8</v>
      </c>
      <c r="AA23" s="689"/>
      <c r="AB23" s="689"/>
      <c r="AC23" s="689"/>
      <c r="AD23" s="690">
        <v>4945933</v>
      </c>
      <c r="AE23" s="690"/>
      <c r="AF23" s="690"/>
      <c r="AG23" s="690"/>
      <c r="AH23" s="690"/>
      <c r="AI23" s="690"/>
      <c r="AJ23" s="690"/>
      <c r="AK23" s="690"/>
      <c r="AL23" s="691">
        <v>50.1</v>
      </c>
      <c r="AM23" s="692"/>
      <c r="AN23" s="692"/>
      <c r="AO23" s="693"/>
      <c r="AP23" s="705" t="s">
        <v>285</v>
      </c>
      <c r="AQ23" s="706"/>
      <c r="AR23" s="706"/>
      <c r="AS23" s="706"/>
      <c r="AT23" s="706"/>
      <c r="AU23" s="706"/>
      <c r="AV23" s="706"/>
      <c r="AW23" s="706"/>
      <c r="AX23" s="706"/>
      <c r="AY23" s="706"/>
      <c r="AZ23" s="706"/>
      <c r="BA23" s="706"/>
      <c r="BB23" s="706"/>
      <c r="BC23" s="706"/>
      <c r="BD23" s="706"/>
      <c r="BE23" s="706"/>
      <c r="BF23" s="707"/>
      <c r="BG23" s="686">
        <v>137349</v>
      </c>
      <c r="BH23" s="687"/>
      <c r="BI23" s="687"/>
      <c r="BJ23" s="687"/>
      <c r="BK23" s="687"/>
      <c r="BL23" s="687"/>
      <c r="BM23" s="687"/>
      <c r="BN23" s="688"/>
      <c r="BO23" s="689">
        <v>3.3</v>
      </c>
      <c r="BP23" s="689"/>
      <c r="BQ23" s="689"/>
      <c r="BR23" s="689"/>
      <c r="BS23" s="695" t="s">
        <v>138</v>
      </c>
      <c r="BT23" s="687"/>
      <c r="BU23" s="687"/>
      <c r="BV23" s="687"/>
      <c r="BW23" s="687"/>
      <c r="BX23" s="687"/>
      <c r="BY23" s="687"/>
      <c r="BZ23" s="687"/>
      <c r="CA23" s="687"/>
      <c r="CB23" s="696"/>
      <c r="CD23" s="668" t="s">
        <v>223</v>
      </c>
      <c r="CE23" s="669"/>
      <c r="CF23" s="669"/>
      <c r="CG23" s="669"/>
      <c r="CH23" s="669"/>
      <c r="CI23" s="669"/>
      <c r="CJ23" s="669"/>
      <c r="CK23" s="669"/>
      <c r="CL23" s="669"/>
      <c r="CM23" s="669"/>
      <c r="CN23" s="669"/>
      <c r="CO23" s="669"/>
      <c r="CP23" s="669"/>
      <c r="CQ23" s="670"/>
      <c r="CR23" s="668" t="s">
        <v>286</v>
      </c>
      <c r="CS23" s="669"/>
      <c r="CT23" s="669"/>
      <c r="CU23" s="669"/>
      <c r="CV23" s="669"/>
      <c r="CW23" s="669"/>
      <c r="CX23" s="669"/>
      <c r="CY23" s="670"/>
      <c r="CZ23" s="668" t="s">
        <v>287</v>
      </c>
      <c r="DA23" s="669"/>
      <c r="DB23" s="669"/>
      <c r="DC23" s="670"/>
      <c r="DD23" s="668" t="s">
        <v>288</v>
      </c>
      <c r="DE23" s="669"/>
      <c r="DF23" s="669"/>
      <c r="DG23" s="669"/>
      <c r="DH23" s="669"/>
      <c r="DI23" s="669"/>
      <c r="DJ23" s="669"/>
      <c r="DK23" s="670"/>
      <c r="DL23" s="717" t="s">
        <v>289</v>
      </c>
      <c r="DM23" s="718"/>
      <c r="DN23" s="718"/>
      <c r="DO23" s="718"/>
      <c r="DP23" s="718"/>
      <c r="DQ23" s="718"/>
      <c r="DR23" s="718"/>
      <c r="DS23" s="718"/>
      <c r="DT23" s="718"/>
      <c r="DU23" s="718"/>
      <c r="DV23" s="719"/>
      <c r="DW23" s="668" t="s">
        <v>290</v>
      </c>
      <c r="DX23" s="669"/>
      <c r="DY23" s="669"/>
      <c r="DZ23" s="669"/>
      <c r="EA23" s="669"/>
      <c r="EB23" s="669"/>
      <c r="EC23" s="670"/>
    </row>
    <row r="24" spans="2:133" ht="11.25" customHeight="1" x14ac:dyDescent="0.2">
      <c r="B24" s="683" t="s">
        <v>291</v>
      </c>
      <c r="C24" s="684"/>
      <c r="D24" s="684"/>
      <c r="E24" s="684"/>
      <c r="F24" s="684"/>
      <c r="G24" s="684"/>
      <c r="H24" s="684"/>
      <c r="I24" s="684"/>
      <c r="J24" s="684"/>
      <c r="K24" s="684"/>
      <c r="L24" s="684"/>
      <c r="M24" s="684"/>
      <c r="N24" s="684"/>
      <c r="O24" s="684"/>
      <c r="P24" s="684"/>
      <c r="Q24" s="685"/>
      <c r="R24" s="686">
        <v>733788</v>
      </c>
      <c r="S24" s="687"/>
      <c r="T24" s="687"/>
      <c r="U24" s="687"/>
      <c r="V24" s="687"/>
      <c r="W24" s="687"/>
      <c r="X24" s="687"/>
      <c r="Y24" s="688"/>
      <c r="Z24" s="689">
        <v>3.4</v>
      </c>
      <c r="AA24" s="689"/>
      <c r="AB24" s="689"/>
      <c r="AC24" s="689"/>
      <c r="AD24" s="690" t="s">
        <v>235</v>
      </c>
      <c r="AE24" s="690"/>
      <c r="AF24" s="690"/>
      <c r="AG24" s="690"/>
      <c r="AH24" s="690"/>
      <c r="AI24" s="690"/>
      <c r="AJ24" s="690"/>
      <c r="AK24" s="690"/>
      <c r="AL24" s="691" t="s">
        <v>235</v>
      </c>
      <c r="AM24" s="692"/>
      <c r="AN24" s="692"/>
      <c r="AO24" s="693"/>
      <c r="AP24" s="705" t="s">
        <v>292</v>
      </c>
      <c r="AQ24" s="706"/>
      <c r="AR24" s="706"/>
      <c r="AS24" s="706"/>
      <c r="AT24" s="706"/>
      <c r="AU24" s="706"/>
      <c r="AV24" s="706"/>
      <c r="AW24" s="706"/>
      <c r="AX24" s="706"/>
      <c r="AY24" s="706"/>
      <c r="AZ24" s="706"/>
      <c r="BA24" s="706"/>
      <c r="BB24" s="706"/>
      <c r="BC24" s="706"/>
      <c r="BD24" s="706"/>
      <c r="BE24" s="706"/>
      <c r="BF24" s="707"/>
      <c r="BG24" s="686" t="s">
        <v>235</v>
      </c>
      <c r="BH24" s="687"/>
      <c r="BI24" s="687"/>
      <c r="BJ24" s="687"/>
      <c r="BK24" s="687"/>
      <c r="BL24" s="687"/>
      <c r="BM24" s="687"/>
      <c r="BN24" s="688"/>
      <c r="BO24" s="689" t="s">
        <v>128</v>
      </c>
      <c r="BP24" s="689"/>
      <c r="BQ24" s="689"/>
      <c r="BR24" s="689"/>
      <c r="BS24" s="695" t="s">
        <v>255</v>
      </c>
      <c r="BT24" s="687"/>
      <c r="BU24" s="687"/>
      <c r="BV24" s="687"/>
      <c r="BW24" s="687"/>
      <c r="BX24" s="687"/>
      <c r="BY24" s="687"/>
      <c r="BZ24" s="687"/>
      <c r="CA24" s="687"/>
      <c r="CB24" s="696"/>
      <c r="CD24" s="697" t="s">
        <v>293</v>
      </c>
      <c r="CE24" s="698"/>
      <c r="CF24" s="698"/>
      <c r="CG24" s="698"/>
      <c r="CH24" s="698"/>
      <c r="CI24" s="698"/>
      <c r="CJ24" s="698"/>
      <c r="CK24" s="698"/>
      <c r="CL24" s="698"/>
      <c r="CM24" s="698"/>
      <c r="CN24" s="698"/>
      <c r="CO24" s="698"/>
      <c r="CP24" s="698"/>
      <c r="CQ24" s="699"/>
      <c r="CR24" s="675">
        <v>7871887</v>
      </c>
      <c r="CS24" s="676"/>
      <c r="CT24" s="676"/>
      <c r="CU24" s="676"/>
      <c r="CV24" s="676"/>
      <c r="CW24" s="676"/>
      <c r="CX24" s="676"/>
      <c r="CY24" s="677"/>
      <c r="CZ24" s="680">
        <v>37.6</v>
      </c>
      <c r="DA24" s="681"/>
      <c r="DB24" s="681"/>
      <c r="DC24" s="700"/>
      <c r="DD24" s="725">
        <v>5547143</v>
      </c>
      <c r="DE24" s="676"/>
      <c r="DF24" s="676"/>
      <c r="DG24" s="676"/>
      <c r="DH24" s="676"/>
      <c r="DI24" s="676"/>
      <c r="DJ24" s="676"/>
      <c r="DK24" s="677"/>
      <c r="DL24" s="725">
        <v>5455574</v>
      </c>
      <c r="DM24" s="676"/>
      <c r="DN24" s="676"/>
      <c r="DO24" s="676"/>
      <c r="DP24" s="676"/>
      <c r="DQ24" s="676"/>
      <c r="DR24" s="676"/>
      <c r="DS24" s="676"/>
      <c r="DT24" s="676"/>
      <c r="DU24" s="676"/>
      <c r="DV24" s="677"/>
      <c r="DW24" s="680">
        <v>53.1</v>
      </c>
      <c r="DX24" s="681"/>
      <c r="DY24" s="681"/>
      <c r="DZ24" s="681"/>
      <c r="EA24" s="681"/>
      <c r="EB24" s="681"/>
      <c r="EC24" s="682"/>
    </row>
    <row r="25" spans="2:133" ht="11.25" customHeight="1" x14ac:dyDescent="0.2">
      <c r="B25" s="683" t="s">
        <v>294</v>
      </c>
      <c r="C25" s="684"/>
      <c r="D25" s="684"/>
      <c r="E25" s="684"/>
      <c r="F25" s="684"/>
      <c r="G25" s="684"/>
      <c r="H25" s="684"/>
      <c r="I25" s="684"/>
      <c r="J25" s="684"/>
      <c r="K25" s="684"/>
      <c r="L25" s="684"/>
      <c r="M25" s="684"/>
      <c r="N25" s="684"/>
      <c r="O25" s="684"/>
      <c r="P25" s="684"/>
      <c r="Q25" s="685"/>
      <c r="R25" s="686" t="s">
        <v>128</v>
      </c>
      <c r="S25" s="687"/>
      <c r="T25" s="687"/>
      <c r="U25" s="687"/>
      <c r="V25" s="687"/>
      <c r="W25" s="687"/>
      <c r="X25" s="687"/>
      <c r="Y25" s="688"/>
      <c r="Z25" s="689" t="s">
        <v>255</v>
      </c>
      <c r="AA25" s="689"/>
      <c r="AB25" s="689"/>
      <c r="AC25" s="689"/>
      <c r="AD25" s="690" t="s">
        <v>138</v>
      </c>
      <c r="AE25" s="690"/>
      <c r="AF25" s="690"/>
      <c r="AG25" s="690"/>
      <c r="AH25" s="690"/>
      <c r="AI25" s="690"/>
      <c r="AJ25" s="690"/>
      <c r="AK25" s="690"/>
      <c r="AL25" s="691" t="s">
        <v>128</v>
      </c>
      <c r="AM25" s="692"/>
      <c r="AN25" s="692"/>
      <c r="AO25" s="693"/>
      <c r="AP25" s="705" t="s">
        <v>295</v>
      </c>
      <c r="AQ25" s="706"/>
      <c r="AR25" s="706"/>
      <c r="AS25" s="706"/>
      <c r="AT25" s="706"/>
      <c r="AU25" s="706"/>
      <c r="AV25" s="706"/>
      <c r="AW25" s="706"/>
      <c r="AX25" s="706"/>
      <c r="AY25" s="706"/>
      <c r="AZ25" s="706"/>
      <c r="BA25" s="706"/>
      <c r="BB25" s="706"/>
      <c r="BC25" s="706"/>
      <c r="BD25" s="706"/>
      <c r="BE25" s="706"/>
      <c r="BF25" s="707"/>
      <c r="BG25" s="686" t="s">
        <v>128</v>
      </c>
      <c r="BH25" s="687"/>
      <c r="BI25" s="687"/>
      <c r="BJ25" s="687"/>
      <c r="BK25" s="687"/>
      <c r="BL25" s="687"/>
      <c r="BM25" s="687"/>
      <c r="BN25" s="688"/>
      <c r="BO25" s="689" t="s">
        <v>128</v>
      </c>
      <c r="BP25" s="689"/>
      <c r="BQ25" s="689"/>
      <c r="BR25" s="689"/>
      <c r="BS25" s="695" t="s">
        <v>128</v>
      </c>
      <c r="BT25" s="687"/>
      <c r="BU25" s="687"/>
      <c r="BV25" s="687"/>
      <c r="BW25" s="687"/>
      <c r="BX25" s="687"/>
      <c r="BY25" s="687"/>
      <c r="BZ25" s="687"/>
      <c r="CA25" s="687"/>
      <c r="CB25" s="696"/>
      <c r="CD25" s="701" t="s">
        <v>296</v>
      </c>
      <c r="CE25" s="702"/>
      <c r="CF25" s="702"/>
      <c r="CG25" s="702"/>
      <c r="CH25" s="702"/>
      <c r="CI25" s="702"/>
      <c r="CJ25" s="702"/>
      <c r="CK25" s="702"/>
      <c r="CL25" s="702"/>
      <c r="CM25" s="702"/>
      <c r="CN25" s="702"/>
      <c r="CO25" s="702"/>
      <c r="CP25" s="702"/>
      <c r="CQ25" s="703"/>
      <c r="CR25" s="686">
        <v>2680933</v>
      </c>
      <c r="CS25" s="722"/>
      <c r="CT25" s="722"/>
      <c r="CU25" s="722"/>
      <c r="CV25" s="722"/>
      <c r="CW25" s="722"/>
      <c r="CX25" s="722"/>
      <c r="CY25" s="723"/>
      <c r="CZ25" s="691">
        <v>12.8</v>
      </c>
      <c r="DA25" s="720"/>
      <c r="DB25" s="720"/>
      <c r="DC25" s="724"/>
      <c r="DD25" s="695">
        <v>2423596</v>
      </c>
      <c r="DE25" s="722"/>
      <c r="DF25" s="722"/>
      <c r="DG25" s="722"/>
      <c r="DH25" s="722"/>
      <c r="DI25" s="722"/>
      <c r="DJ25" s="722"/>
      <c r="DK25" s="723"/>
      <c r="DL25" s="695">
        <v>2332027</v>
      </c>
      <c r="DM25" s="722"/>
      <c r="DN25" s="722"/>
      <c r="DO25" s="722"/>
      <c r="DP25" s="722"/>
      <c r="DQ25" s="722"/>
      <c r="DR25" s="722"/>
      <c r="DS25" s="722"/>
      <c r="DT25" s="722"/>
      <c r="DU25" s="722"/>
      <c r="DV25" s="723"/>
      <c r="DW25" s="691">
        <v>22.7</v>
      </c>
      <c r="DX25" s="720"/>
      <c r="DY25" s="720"/>
      <c r="DZ25" s="720"/>
      <c r="EA25" s="720"/>
      <c r="EB25" s="720"/>
      <c r="EC25" s="721"/>
    </row>
    <row r="26" spans="2:133" ht="11.25" customHeight="1" x14ac:dyDescent="0.2">
      <c r="B26" s="683" t="s">
        <v>297</v>
      </c>
      <c r="C26" s="684"/>
      <c r="D26" s="684"/>
      <c r="E26" s="684"/>
      <c r="F26" s="684"/>
      <c r="G26" s="684"/>
      <c r="H26" s="684"/>
      <c r="I26" s="684"/>
      <c r="J26" s="684"/>
      <c r="K26" s="684"/>
      <c r="L26" s="684"/>
      <c r="M26" s="684"/>
      <c r="N26" s="684"/>
      <c r="O26" s="684"/>
      <c r="P26" s="684"/>
      <c r="Q26" s="685"/>
      <c r="R26" s="686">
        <v>10736462</v>
      </c>
      <c r="S26" s="687"/>
      <c r="T26" s="687"/>
      <c r="U26" s="687"/>
      <c r="V26" s="687"/>
      <c r="W26" s="687"/>
      <c r="X26" s="687"/>
      <c r="Y26" s="688"/>
      <c r="Z26" s="689">
        <v>49.5</v>
      </c>
      <c r="AA26" s="689"/>
      <c r="AB26" s="689"/>
      <c r="AC26" s="689"/>
      <c r="AD26" s="690">
        <v>9865325</v>
      </c>
      <c r="AE26" s="690"/>
      <c r="AF26" s="690"/>
      <c r="AG26" s="690"/>
      <c r="AH26" s="690"/>
      <c r="AI26" s="690"/>
      <c r="AJ26" s="690"/>
      <c r="AK26" s="690"/>
      <c r="AL26" s="691">
        <v>99.9</v>
      </c>
      <c r="AM26" s="692"/>
      <c r="AN26" s="692"/>
      <c r="AO26" s="693"/>
      <c r="AP26" s="705" t="s">
        <v>298</v>
      </c>
      <c r="AQ26" s="735"/>
      <c r="AR26" s="735"/>
      <c r="AS26" s="735"/>
      <c r="AT26" s="735"/>
      <c r="AU26" s="735"/>
      <c r="AV26" s="735"/>
      <c r="AW26" s="735"/>
      <c r="AX26" s="735"/>
      <c r="AY26" s="735"/>
      <c r="AZ26" s="735"/>
      <c r="BA26" s="735"/>
      <c r="BB26" s="735"/>
      <c r="BC26" s="735"/>
      <c r="BD26" s="735"/>
      <c r="BE26" s="735"/>
      <c r="BF26" s="707"/>
      <c r="BG26" s="686" t="s">
        <v>128</v>
      </c>
      <c r="BH26" s="687"/>
      <c r="BI26" s="687"/>
      <c r="BJ26" s="687"/>
      <c r="BK26" s="687"/>
      <c r="BL26" s="687"/>
      <c r="BM26" s="687"/>
      <c r="BN26" s="688"/>
      <c r="BO26" s="689" t="s">
        <v>235</v>
      </c>
      <c r="BP26" s="689"/>
      <c r="BQ26" s="689"/>
      <c r="BR26" s="689"/>
      <c r="BS26" s="695" t="s">
        <v>128</v>
      </c>
      <c r="BT26" s="687"/>
      <c r="BU26" s="687"/>
      <c r="BV26" s="687"/>
      <c r="BW26" s="687"/>
      <c r="BX26" s="687"/>
      <c r="BY26" s="687"/>
      <c r="BZ26" s="687"/>
      <c r="CA26" s="687"/>
      <c r="CB26" s="696"/>
      <c r="CD26" s="701" t="s">
        <v>299</v>
      </c>
      <c r="CE26" s="702"/>
      <c r="CF26" s="702"/>
      <c r="CG26" s="702"/>
      <c r="CH26" s="702"/>
      <c r="CI26" s="702"/>
      <c r="CJ26" s="702"/>
      <c r="CK26" s="702"/>
      <c r="CL26" s="702"/>
      <c r="CM26" s="702"/>
      <c r="CN26" s="702"/>
      <c r="CO26" s="702"/>
      <c r="CP26" s="702"/>
      <c r="CQ26" s="703"/>
      <c r="CR26" s="686">
        <v>1617518</v>
      </c>
      <c r="CS26" s="687"/>
      <c r="CT26" s="687"/>
      <c r="CU26" s="687"/>
      <c r="CV26" s="687"/>
      <c r="CW26" s="687"/>
      <c r="CX26" s="687"/>
      <c r="CY26" s="688"/>
      <c r="CZ26" s="691">
        <v>7.7</v>
      </c>
      <c r="DA26" s="720"/>
      <c r="DB26" s="720"/>
      <c r="DC26" s="724"/>
      <c r="DD26" s="695">
        <v>1501933</v>
      </c>
      <c r="DE26" s="687"/>
      <c r="DF26" s="687"/>
      <c r="DG26" s="687"/>
      <c r="DH26" s="687"/>
      <c r="DI26" s="687"/>
      <c r="DJ26" s="687"/>
      <c r="DK26" s="688"/>
      <c r="DL26" s="695" t="s">
        <v>235</v>
      </c>
      <c r="DM26" s="687"/>
      <c r="DN26" s="687"/>
      <c r="DO26" s="687"/>
      <c r="DP26" s="687"/>
      <c r="DQ26" s="687"/>
      <c r="DR26" s="687"/>
      <c r="DS26" s="687"/>
      <c r="DT26" s="687"/>
      <c r="DU26" s="687"/>
      <c r="DV26" s="688"/>
      <c r="DW26" s="691" t="s">
        <v>128</v>
      </c>
      <c r="DX26" s="720"/>
      <c r="DY26" s="720"/>
      <c r="DZ26" s="720"/>
      <c r="EA26" s="720"/>
      <c r="EB26" s="720"/>
      <c r="EC26" s="721"/>
    </row>
    <row r="27" spans="2:133" ht="11.25" customHeight="1" x14ac:dyDescent="0.2">
      <c r="B27" s="683" t="s">
        <v>300</v>
      </c>
      <c r="C27" s="684"/>
      <c r="D27" s="684"/>
      <c r="E27" s="684"/>
      <c r="F27" s="684"/>
      <c r="G27" s="684"/>
      <c r="H27" s="684"/>
      <c r="I27" s="684"/>
      <c r="J27" s="684"/>
      <c r="K27" s="684"/>
      <c r="L27" s="684"/>
      <c r="M27" s="684"/>
      <c r="N27" s="684"/>
      <c r="O27" s="684"/>
      <c r="P27" s="684"/>
      <c r="Q27" s="685"/>
      <c r="R27" s="686">
        <v>2734</v>
      </c>
      <c r="S27" s="687"/>
      <c r="T27" s="687"/>
      <c r="U27" s="687"/>
      <c r="V27" s="687"/>
      <c r="W27" s="687"/>
      <c r="X27" s="687"/>
      <c r="Y27" s="688"/>
      <c r="Z27" s="689">
        <v>0</v>
      </c>
      <c r="AA27" s="689"/>
      <c r="AB27" s="689"/>
      <c r="AC27" s="689"/>
      <c r="AD27" s="690">
        <v>2734</v>
      </c>
      <c r="AE27" s="690"/>
      <c r="AF27" s="690"/>
      <c r="AG27" s="690"/>
      <c r="AH27" s="690"/>
      <c r="AI27" s="690"/>
      <c r="AJ27" s="690"/>
      <c r="AK27" s="690"/>
      <c r="AL27" s="691">
        <v>0</v>
      </c>
      <c r="AM27" s="692"/>
      <c r="AN27" s="692"/>
      <c r="AO27" s="693"/>
      <c r="AP27" s="683" t="s">
        <v>301</v>
      </c>
      <c r="AQ27" s="684"/>
      <c r="AR27" s="684"/>
      <c r="AS27" s="684"/>
      <c r="AT27" s="684"/>
      <c r="AU27" s="684"/>
      <c r="AV27" s="684"/>
      <c r="AW27" s="684"/>
      <c r="AX27" s="684"/>
      <c r="AY27" s="684"/>
      <c r="AZ27" s="684"/>
      <c r="BA27" s="684"/>
      <c r="BB27" s="684"/>
      <c r="BC27" s="684"/>
      <c r="BD27" s="684"/>
      <c r="BE27" s="684"/>
      <c r="BF27" s="685"/>
      <c r="BG27" s="686">
        <v>4163567</v>
      </c>
      <c r="BH27" s="687"/>
      <c r="BI27" s="687"/>
      <c r="BJ27" s="687"/>
      <c r="BK27" s="687"/>
      <c r="BL27" s="687"/>
      <c r="BM27" s="687"/>
      <c r="BN27" s="688"/>
      <c r="BO27" s="689">
        <v>100</v>
      </c>
      <c r="BP27" s="689"/>
      <c r="BQ27" s="689"/>
      <c r="BR27" s="689"/>
      <c r="BS27" s="695">
        <v>6656</v>
      </c>
      <c r="BT27" s="687"/>
      <c r="BU27" s="687"/>
      <c r="BV27" s="687"/>
      <c r="BW27" s="687"/>
      <c r="BX27" s="687"/>
      <c r="BY27" s="687"/>
      <c r="BZ27" s="687"/>
      <c r="CA27" s="687"/>
      <c r="CB27" s="696"/>
      <c r="CD27" s="701" t="s">
        <v>302</v>
      </c>
      <c r="CE27" s="702"/>
      <c r="CF27" s="702"/>
      <c r="CG27" s="702"/>
      <c r="CH27" s="702"/>
      <c r="CI27" s="702"/>
      <c r="CJ27" s="702"/>
      <c r="CK27" s="702"/>
      <c r="CL27" s="702"/>
      <c r="CM27" s="702"/>
      <c r="CN27" s="702"/>
      <c r="CO27" s="702"/>
      <c r="CP27" s="702"/>
      <c r="CQ27" s="703"/>
      <c r="CR27" s="686">
        <v>2785778</v>
      </c>
      <c r="CS27" s="722"/>
      <c r="CT27" s="722"/>
      <c r="CU27" s="722"/>
      <c r="CV27" s="722"/>
      <c r="CW27" s="722"/>
      <c r="CX27" s="722"/>
      <c r="CY27" s="723"/>
      <c r="CZ27" s="691">
        <v>13.3</v>
      </c>
      <c r="DA27" s="720"/>
      <c r="DB27" s="720"/>
      <c r="DC27" s="724"/>
      <c r="DD27" s="695">
        <v>733519</v>
      </c>
      <c r="DE27" s="722"/>
      <c r="DF27" s="722"/>
      <c r="DG27" s="722"/>
      <c r="DH27" s="722"/>
      <c r="DI27" s="722"/>
      <c r="DJ27" s="722"/>
      <c r="DK27" s="723"/>
      <c r="DL27" s="695">
        <v>733519</v>
      </c>
      <c r="DM27" s="722"/>
      <c r="DN27" s="722"/>
      <c r="DO27" s="722"/>
      <c r="DP27" s="722"/>
      <c r="DQ27" s="722"/>
      <c r="DR27" s="722"/>
      <c r="DS27" s="722"/>
      <c r="DT27" s="722"/>
      <c r="DU27" s="722"/>
      <c r="DV27" s="723"/>
      <c r="DW27" s="691">
        <v>7.1</v>
      </c>
      <c r="DX27" s="720"/>
      <c r="DY27" s="720"/>
      <c r="DZ27" s="720"/>
      <c r="EA27" s="720"/>
      <c r="EB27" s="720"/>
      <c r="EC27" s="721"/>
    </row>
    <row r="28" spans="2:133" ht="11.25" customHeight="1" x14ac:dyDescent="0.2">
      <c r="B28" s="683" t="s">
        <v>303</v>
      </c>
      <c r="C28" s="684"/>
      <c r="D28" s="684"/>
      <c r="E28" s="684"/>
      <c r="F28" s="684"/>
      <c r="G28" s="684"/>
      <c r="H28" s="684"/>
      <c r="I28" s="684"/>
      <c r="J28" s="684"/>
      <c r="K28" s="684"/>
      <c r="L28" s="684"/>
      <c r="M28" s="684"/>
      <c r="N28" s="684"/>
      <c r="O28" s="684"/>
      <c r="P28" s="684"/>
      <c r="Q28" s="685"/>
      <c r="R28" s="686">
        <v>102379</v>
      </c>
      <c r="S28" s="687"/>
      <c r="T28" s="687"/>
      <c r="U28" s="687"/>
      <c r="V28" s="687"/>
      <c r="W28" s="687"/>
      <c r="X28" s="687"/>
      <c r="Y28" s="688"/>
      <c r="Z28" s="689">
        <v>0.5</v>
      </c>
      <c r="AA28" s="689"/>
      <c r="AB28" s="689"/>
      <c r="AC28" s="689"/>
      <c r="AD28" s="690" t="s">
        <v>235</v>
      </c>
      <c r="AE28" s="690"/>
      <c r="AF28" s="690"/>
      <c r="AG28" s="690"/>
      <c r="AH28" s="690"/>
      <c r="AI28" s="690"/>
      <c r="AJ28" s="690"/>
      <c r="AK28" s="690"/>
      <c r="AL28" s="691" t="s">
        <v>235</v>
      </c>
      <c r="AM28" s="692"/>
      <c r="AN28" s="692"/>
      <c r="AO28" s="693"/>
      <c r="AP28" s="683"/>
      <c r="AQ28" s="684"/>
      <c r="AR28" s="684"/>
      <c r="AS28" s="684"/>
      <c r="AT28" s="684"/>
      <c r="AU28" s="684"/>
      <c r="AV28" s="684"/>
      <c r="AW28" s="684"/>
      <c r="AX28" s="684"/>
      <c r="AY28" s="684"/>
      <c r="AZ28" s="684"/>
      <c r="BA28" s="684"/>
      <c r="BB28" s="684"/>
      <c r="BC28" s="684"/>
      <c r="BD28" s="684"/>
      <c r="BE28" s="684"/>
      <c r="BF28" s="685"/>
      <c r="BG28" s="686"/>
      <c r="BH28" s="687"/>
      <c r="BI28" s="687"/>
      <c r="BJ28" s="687"/>
      <c r="BK28" s="687"/>
      <c r="BL28" s="687"/>
      <c r="BM28" s="687"/>
      <c r="BN28" s="688"/>
      <c r="BO28" s="689"/>
      <c r="BP28" s="689"/>
      <c r="BQ28" s="689"/>
      <c r="BR28" s="689"/>
      <c r="BS28" s="695"/>
      <c r="BT28" s="687"/>
      <c r="BU28" s="687"/>
      <c r="BV28" s="687"/>
      <c r="BW28" s="687"/>
      <c r="BX28" s="687"/>
      <c r="BY28" s="687"/>
      <c r="BZ28" s="687"/>
      <c r="CA28" s="687"/>
      <c r="CB28" s="696"/>
      <c r="CD28" s="701" t="s">
        <v>304</v>
      </c>
      <c r="CE28" s="702"/>
      <c r="CF28" s="702"/>
      <c r="CG28" s="702"/>
      <c r="CH28" s="702"/>
      <c r="CI28" s="702"/>
      <c r="CJ28" s="702"/>
      <c r="CK28" s="702"/>
      <c r="CL28" s="702"/>
      <c r="CM28" s="702"/>
      <c r="CN28" s="702"/>
      <c r="CO28" s="702"/>
      <c r="CP28" s="702"/>
      <c r="CQ28" s="703"/>
      <c r="CR28" s="686">
        <v>2405176</v>
      </c>
      <c r="CS28" s="687"/>
      <c r="CT28" s="687"/>
      <c r="CU28" s="687"/>
      <c r="CV28" s="687"/>
      <c r="CW28" s="687"/>
      <c r="CX28" s="687"/>
      <c r="CY28" s="688"/>
      <c r="CZ28" s="691">
        <v>11.5</v>
      </c>
      <c r="DA28" s="720"/>
      <c r="DB28" s="720"/>
      <c r="DC28" s="724"/>
      <c r="DD28" s="695">
        <v>2390028</v>
      </c>
      <c r="DE28" s="687"/>
      <c r="DF28" s="687"/>
      <c r="DG28" s="687"/>
      <c r="DH28" s="687"/>
      <c r="DI28" s="687"/>
      <c r="DJ28" s="687"/>
      <c r="DK28" s="688"/>
      <c r="DL28" s="695">
        <v>2390028</v>
      </c>
      <c r="DM28" s="687"/>
      <c r="DN28" s="687"/>
      <c r="DO28" s="687"/>
      <c r="DP28" s="687"/>
      <c r="DQ28" s="687"/>
      <c r="DR28" s="687"/>
      <c r="DS28" s="687"/>
      <c r="DT28" s="687"/>
      <c r="DU28" s="687"/>
      <c r="DV28" s="688"/>
      <c r="DW28" s="691">
        <v>23.3</v>
      </c>
      <c r="DX28" s="720"/>
      <c r="DY28" s="720"/>
      <c r="DZ28" s="720"/>
      <c r="EA28" s="720"/>
      <c r="EB28" s="720"/>
      <c r="EC28" s="721"/>
    </row>
    <row r="29" spans="2:133" ht="11.25" customHeight="1" x14ac:dyDescent="0.2">
      <c r="B29" s="683" t="s">
        <v>305</v>
      </c>
      <c r="C29" s="684"/>
      <c r="D29" s="684"/>
      <c r="E29" s="684"/>
      <c r="F29" s="684"/>
      <c r="G29" s="684"/>
      <c r="H29" s="684"/>
      <c r="I29" s="684"/>
      <c r="J29" s="684"/>
      <c r="K29" s="684"/>
      <c r="L29" s="684"/>
      <c r="M29" s="684"/>
      <c r="N29" s="684"/>
      <c r="O29" s="684"/>
      <c r="P29" s="684"/>
      <c r="Q29" s="685"/>
      <c r="R29" s="686">
        <v>138964</v>
      </c>
      <c r="S29" s="687"/>
      <c r="T29" s="687"/>
      <c r="U29" s="687"/>
      <c r="V29" s="687"/>
      <c r="W29" s="687"/>
      <c r="X29" s="687"/>
      <c r="Y29" s="688"/>
      <c r="Z29" s="689">
        <v>0.6</v>
      </c>
      <c r="AA29" s="689"/>
      <c r="AB29" s="689"/>
      <c r="AC29" s="689"/>
      <c r="AD29" s="690">
        <v>9008</v>
      </c>
      <c r="AE29" s="690"/>
      <c r="AF29" s="690"/>
      <c r="AG29" s="690"/>
      <c r="AH29" s="690"/>
      <c r="AI29" s="690"/>
      <c r="AJ29" s="690"/>
      <c r="AK29" s="690"/>
      <c r="AL29" s="691">
        <v>0.1</v>
      </c>
      <c r="AM29" s="692"/>
      <c r="AN29" s="692"/>
      <c r="AO29" s="693"/>
      <c r="AP29" s="736"/>
      <c r="AQ29" s="737"/>
      <c r="AR29" s="737"/>
      <c r="AS29" s="737"/>
      <c r="AT29" s="737"/>
      <c r="AU29" s="737"/>
      <c r="AV29" s="737"/>
      <c r="AW29" s="737"/>
      <c r="AX29" s="737"/>
      <c r="AY29" s="737"/>
      <c r="AZ29" s="737"/>
      <c r="BA29" s="737"/>
      <c r="BB29" s="737"/>
      <c r="BC29" s="737"/>
      <c r="BD29" s="737"/>
      <c r="BE29" s="737"/>
      <c r="BF29" s="738"/>
      <c r="BG29" s="686"/>
      <c r="BH29" s="687"/>
      <c r="BI29" s="687"/>
      <c r="BJ29" s="687"/>
      <c r="BK29" s="687"/>
      <c r="BL29" s="687"/>
      <c r="BM29" s="687"/>
      <c r="BN29" s="688"/>
      <c r="BO29" s="689"/>
      <c r="BP29" s="689"/>
      <c r="BQ29" s="689"/>
      <c r="BR29" s="689"/>
      <c r="BS29" s="690"/>
      <c r="BT29" s="690"/>
      <c r="BU29" s="690"/>
      <c r="BV29" s="690"/>
      <c r="BW29" s="690"/>
      <c r="BX29" s="690"/>
      <c r="BY29" s="690"/>
      <c r="BZ29" s="690"/>
      <c r="CA29" s="690"/>
      <c r="CB29" s="694"/>
      <c r="CD29" s="726" t="s">
        <v>306</v>
      </c>
      <c r="CE29" s="727"/>
      <c r="CF29" s="701" t="s">
        <v>307</v>
      </c>
      <c r="CG29" s="702"/>
      <c r="CH29" s="702"/>
      <c r="CI29" s="702"/>
      <c r="CJ29" s="702"/>
      <c r="CK29" s="702"/>
      <c r="CL29" s="702"/>
      <c r="CM29" s="702"/>
      <c r="CN29" s="702"/>
      <c r="CO29" s="702"/>
      <c r="CP29" s="702"/>
      <c r="CQ29" s="703"/>
      <c r="CR29" s="686">
        <v>2404873</v>
      </c>
      <c r="CS29" s="722"/>
      <c r="CT29" s="722"/>
      <c r="CU29" s="722"/>
      <c r="CV29" s="722"/>
      <c r="CW29" s="722"/>
      <c r="CX29" s="722"/>
      <c r="CY29" s="723"/>
      <c r="CZ29" s="691">
        <v>11.5</v>
      </c>
      <c r="DA29" s="720"/>
      <c r="DB29" s="720"/>
      <c r="DC29" s="724"/>
      <c r="DD29" s="695">
        <v>2389725</v>
      </c>
      <c r="DE29" s="722"/>
      <c r="DF29" s="722"/>
      <c r="DG29" s="722"/>
      <c r="DH29" s="722"/>
      <c r="DI29" s="722"/>
      <c r="DJ29" s="722"/>
      <c r="DK29" s="723"/>
      <c r="DL29" s="695">
        <v>2389725</v>
      </c>
      <c r="DM29" s="722"/>
      <c r="DN29" s="722"/>
      <c r="DO29" s="722"/>
      <c r="DP29" s="722"/>
      <c r="DQ29" s="722"/>
      <c r="DR29" s="722"/>
      <c r="DS29" s="722"/>
      <c r="DT29" s="722"/>
      <c r="DU29" s="722"/>
      <c r="DV29" s="723"/>
      <c r="DW29" s="691">
        <v>23.3</v>
      </c>
      <c r="DX29" s="720"/>
      <c r="DY29" s="720"/>
      <c r="DZ29" s="720"/>
      <c r="EA29" s="720"/>
      <c r="EB29" s="720"/>
      <c r="EC29" s="721"/>
    </row>
    <row r="30" spans="2:133" ht="11.25" customHeight="1" x14ac:dyDescent="0.2">
      <c r="B30" s="683" t="s">
        <v>308</v>
      </c>
      <c r="C30" s="684"/>
      <c r="D30" s="684"/>
      <c r="E30" s="684"/>
      <c r="F30" s="684"/>
      <c r="G30" s="684"/>
      <c r="H30" s="684"/>
      <c r="I30" s="684"/>
      <c r="J30" s="684"/>
      <c r="K30" s="684"/>
      <c r="L30" s="684"/>
      <c r="M30" s="684"/>
      <c r="N30" s="684"/>
      <c r="O30" s="684"/>
      <c r="P30" s="684"/>
      <c r="Q30" s="685"/>
      <c r="R30" s="686">
        <v>25250</v>
      </c>
      <c r="S30" s="687"/>
      <c r="T30" s="687"/>
      <c r="U30" s="687"/>
      <c r="V30" s="687"/>
      <c r="W30" s="687"/>
      <c r="X30" s="687"/>
      <c r="Y30" s="688"/>
      <c r="Z30" s="689">
        <v>0.1</v>
      </c>
      <c r="AA30" s="689"/>
      <c r="AB30" s="689"/>
      <c r="AC30" s="689"/>
      <c r="AD30" s="690" t="s">
        <v>128</v>
      </c>
      <c r="AE30" s="690"/>
      <c r="AF30" s="690"/>
      <c r="AG30" s="690"/>
      <c r="AH30" s="690"/>
      <c r="AI30" s="690"/>
      <c r="AJ30" s="690"/>
      <c r="AK30" s="690"/>
      <c r="AL30" s="691" t="s">
        <v>128</v>
      </c>
      <c r="AM30" s="692"/>
      <c r="AN30" s="692"/>
      <c r="AO30" s="693"/>
      <c r="AP30" s="665" t="s">
        <v>223</v>
      </c>
      <c r="AQ30" s="666"/>
      <c r="AR30" s="666"/>
      <c r="AS30" s="666"/>
      <c r="AT30" s="666"/>
      <c r="AU30" s="666"/>
      <c r="AV30" s="666"/>
      <c r="AW30" s="666"/>
      <c r="AX30" s="666"/>
      <c r="AY30" s="666"/>
      <c r="AZ30" s="666"/>
      <c r="BA30" s="666"/>
      <c r="BB30" s="666"/>
      <c r="BC30" s="666"/>
      <c r="BD30" s="666"/>
      <c r="BE30" s="666"/>
      <c r="BF30" s="667"/>
      <c r="BG30" s="665" t="s">
        <v>309</v>
      </c>
      <c r="BH30" s="739"/>
      <c r="BI30" s="739"/>
      <c r="BJ30" s="739"/>
      <c r="BK30" s="739"/>
      <c r="BL30" s="739"/>
      <c r="BM30" s="739"/>
      <c r="BN30" s="739"/>
      <c r="BO30" s="739"/>
      <c r="BP30" s="739"/>
      <c r="BQ30" s="740"/>
      <c r="BR30" s="665" t="s">
        <v>310</v>
      </c>
      <c r="BS30" s="739"/>
      <c r="BT30" s="739"/>
      <c r="BU30" s="739"/>
      <c r="BV30" s="739"/>
      <c r="BW30" s="739"/>
      <c r="BX30" s="739"/>
      <c r="BY30" s="739"/>
      <c r="BZ30" s="739"/>
      <c r="CA30" s="739"/>
      <c r="CB30" s="740"/>
      <c r="CD30" s="728"/>
      <c r="CE30" s="729"/>
      <c r="CF30" s="701" t="s">
        <v>311</v>
      </c>
      <c r="CG30" s="702"/>
      <c r="CH30" s="702"/>
      <c r="CI30" s="702"/>
      <c r="CJ30" s="702"/>
      <c r="CK30" s="702"/>
      <c r="CL30" s="702"/>
      <c r="CM30" s="702"/>
      <c r="CN30" s="702"/>
      <c r="CO30" s="702"/>
      <c r="CP30" s="702"/>
      <c r="CQ30" s="703"/>
      <c r="CR30" s="686">
        <v>2279757</v>
      </c>
      <c r="CS30" s="687"/>
      <c r="CT30" s="687"/>
      <c r="CU30" s="687"/>
      <c r="CV30" s="687"/>
      <c r="CW30" s="687"/>
      <c r="CX30" s="687"/>
      <c r="CY30" s="688"/>
      <c r="CZ30" s="691">
        <v>10.9</v>
      </c>
      <c r="DA30" s="720"/>
      <c r="DB30" s="720"/>
      <c r="DC30" s="724"/>
      <c r="DD30" s="695">
        <v>2265996</v>
      </c>
      <c r="DE30" s="687"/>
      <c r="DF30" s="687"/>
      <c r="DG30" s="687"/>
      <c r="DH30" s="687"/>
      <c r="DI30" s="687"/>
      <c r="DJ30" s="687"/>
      <c r="DK30" s="688"/>
      <c r="DL30" s="695">
        <v>2265996</v>
      </c>
      <c r="DM30" s="687"/>
      <c r="DN30" s="687"/>
      <c r="DO30" s="687"/>
      <c r="DP30" s="687"/>
      <c r="DQ30" s="687"/>
      <c r="DR30" s="687"/>
      <c r="DS30" s="687"/>
      <c r="DT30" s="687"/>
      <c r="DU30" s="687"/>
      <c r="DV30" s="688"/>
      <c r="DW30" s="691">
        <v>22.1</v>
      </c>
      <c r="DX30" s="720"/>
      <c r="DY30" s="720"/>
      <c r="DZ30" s="720"/>
      <c r="EA30" s="720"/>
      <c r="EB30" s="720"/>
      <c r="EC30" s="721"/>
    </row>
    <row r="31" spans="2:133" ht="11.25" customHeight="1" x14ac:dyDescent="0.2">
      <c r="B31" s="683" t="s">
        <v>312</v>
      </c>
      <c r="C31" s="684"/>
      <c r="D31" s="684"/>
      <c r="E31" s="684"/>
      <c r="F31" s="684"/>
      <c r="G31" s="684"/>
      <c r="H31" s="684"/>
      <c r="I31" s="684"/>
      <c r="J31" s="684"/>
      <c r="K31" s="684"/>
      <c r="L31" s="684"/>
      <c r="M31" s="684"/>
      <c r="N31" s="684"/>
      <c r="O31" s="684"/>
      <c r="P31" s="684"/>
      <c r="Q31" s="685"/>
      <c r="R31" s="686">
        <v>5738796</v>
      </c>
      <c r="S31" s="687"/>
      <c r="T31" s="687"/>
      <c r="U31" s="687"/>
      <c r="V31" s="687"/>
      <c r="W31" s="687"/>
      <c r="X31" s="687"/>
      <c r="Y31" s="688"/>
      <c r="Z31" s="689">
        <v>26.4</v>
      </c>
      <c r="AA31" s="689"/>
      <c r="AB31" s="689"/>
      <c r="AC31" s="689"/>
      <c r="AD31" s="690" t="s">
        <v>235</v>
      </c>
      <c r="AE31" s="690"/>
      <c r="AF31" s="690"/>
      <c r="AG31" s="690"/>
      <c r="AH31" s="690"/>
      <c r="AI31" s="690"/>
      <c r="AJ31" s="690"/>
      <c r="AK31" s="690"/>
      <c r="AL31" s="691" t="s">
        <v>235</v>
      </c>
      <c r="AM31" s="692"/>
      <c r="AN31" s="692"/>
      <c r="AO31" s="693"/>
      <c r="AP31" s="743" t="s">
        <v>313</v>
      </c>
      <c r="AQ31" s="744"/>
      <c r="AR31" s="744"/>
      <c r="AS31" s="744"/>
      <c r="AT31" s="749" t="s">
        <v>314</v>
      </c>
      <c r="AU31" s="231"/>
      <c r="AV31" s="231"/>
      <c r="AW31" s="231"/>
      <c r="AX31" s="672" t="s">
        <v>187</v>
      </c>
      <c r="AY31" s="673"/>
      <c r="AZ31" s="673"/>
      <c r="BA31" s="673"/>
      <c r="BB31" s="673"/>
      <c r="BC31" s="673"/>
      <c r="BD31" s="673"/>
      <c r="BE31" s="673"/>
      <c r="BF31" s="674"/>
      <c r="BG31" s="754">
        <v>99.4</v>
      </c>
      <c r="BH31" s="741"/>
      <c r="BI31" s="741"/>
      <c r="BJ31" s="741"/>
      <c r="BK31" s="741"/>
      <c r="BL31" s="741"/>
      <c r="BM31" s="681">
        <v>98.2</v>
      </c>
      <c r="BN31" s="741"/>
      <c r="BO31" s="741"/>
      <c r="BP31" s="741"/>
      <c r="BQ31" s="742"/>
      <c r="BR31" s="754">
        <v>99.5</v>
      </c>
      <c r="BS31" s="741"/>
      <c r="BT31" s="741"/>
      <c r="BU31" s="741"/>
      <c r="BV31" s="741"/>
      <c r="BW31" s="741"/>
      <c r="BX31" s="681">
        <v>98.4</v>
      </c>
      <c r="BY31" s="741"/>
      <c r="BZ31" s="741"/>
      <c r="CA31" s="741"/>
      <c r="CB31" s="742"/>
      <c r="CD31" s="728"/>
      <c r="CE31" s="729"/>
      <c r="CF31" s="701" t="s">
        <v>315</v>
      </c>
      <c r="CG31" s="702"/>
      <c r="CH31" s="702"/>
      <c r="CI31" s="702"/>
      <c r="CJ31" s="702"/>
      <c r="CK31" s="702"/>
      <c r="CL31" s="702"/>
      <c r="CM31" s="702"/>
      <c r="CN31" s="702"/>
      <c r="CO31" s="702"/>
      <c r="CP31" s="702"/>
      <c r="CQ31" s="703"/>
      <c r="CR31" s="686">
        <v>125116</v>
      </c>
      <c r="CS31" s="722"/>
      <c r="CT31" s="722"/>
      <c r="CU31" s="722"/>
      <c r="CV31" s="722"/>
      <c r="CW31" s="722"/>
      <c r="CX31" s="722"/>
      <c r="CY31" s="723"/>
      <c r="CZ31" s="691">
        <v>0.6</v>
      </c>
      <c r="DA31" s="720"/>
      <c r="DB31" s="720"/>
      <c r="DC31" s="724"/>
      <c r="DD31" s="695">
        <v>123729</v>
      </c>
      <c r="DE31" s="722"/>
      <c r="DF31" s="722"/>
      <c r="DG31" s="722"/>
      <c r="DH31" s="722"/>
      <c r="DI31" s="722"/>
      <c r="DJ31" s="722"/>
      <c r="DK31" s="723"/>
      <c r="DL31" s="695">
        <v>123729</v>
      </c>
      <c r="DM31" s="722"/>
      <c r="DN31" s="722"/>
      <c r="DO31" s="722"/>
      <c r="DP31" s="722"/>
      <c r="DQ31" s="722"/>
      <c r="DR31" s="722"/>
      <c r="DS31" s="722"/>
      <c r="DT31" s="722"/>
      <c r="DU31" s="722"/>
      <c r="DV31" s="723"/>
      <c r="DW31" s="691">
        <v>1.2</v>
      </c>
      <c r="DX31" s="720"/>
      <c r="DY31" s="720"/>
      <c r="DZ31" s="720"/>
      <c r="EA31" s="720"/>
      <c r="EB31" s="720"/>
      <c r="EC31" s="721"/>
    </row>
    <row r="32" spans="2:133" ht="11.25" customHeight="1" x14ac:dyDescent="0.2">
      <c r="B32" s="732" t="s">
        <v>316</v>
      </c>
      <c r="C32" s="733"/>
      <c r="D32" s="733"/>
      <c r="E32" s="733"/>
      <c r="F32" s="733"/>
      <c r="G32" s="733"/>
      <c r="H32" s="733"/>
      <c r="I32" s="733"/>
      <c r="J32" s="733"/>
      <c r="K32" s="733"/>
      <c r="L32" s="733"/>
      <c r="M32" s="733"/>
      <c r="N32" s="733"/>
      <c r="O32" s="733"/>
      <c r="P32" s="733"/>
      <c r="Q32" s="734"/>
      <c r="R32" s="686" t="s">
        <v>128</v>
      </c>
      <c r="S32" s="687"/>
      <c r="T32" s="687"/>
      <c r="U32" s="687"/>
      <c r="V32" s="687"/>
      <c r="W32" s="687"/>
      <c r="X32" s="687"/>
      <c r="Y32" s="688"/>
      <c r="Z32" s="689" t="s">
        <v>138</v>
      </c>
      <c r="AA32" s="689"/>
      <c r="AB32" s="689"/>
      <c r="AC32" s="689"/>
      <c r="AD32" s="690" t="s">
        <v>235</v>
      </c>
      <c r="AE32" s="690"/>
      <c r="AF32" s="690"/>
      <c r="AG32" s="690"/>
      <c r="AH32" s="690"/>
      <c r="AI32" s="690"/>
      <c r="AJ32" s="690"/>
      <c r="AK32" s="690"/>
      <c r="AL32" s="691" t="s">
        <v>138</v>
      </c>
      <c r="AM32" s="692"/>
      <c r="AN32" s="692"/>
      <c r="AO32" s="693"/>
      <c r="AP32" s="745"/>
      <c r="AQ32" s="746"/>
      <c r="AR32" s="746"/>
      <c r="AS32" s="746"/>
      <c r="AT32" s="750"/>
      <c r="AU32" s="230" t="s">
        <v>317</v>
      </c>
      <c r="AV32" s="230"/>
      <c r="AW32" s="230"/>
      <c r="AX32" s="683" t="s">
        <v>318</v>
      </c>
      <c r="AY32" s="684"/>
      <c r="AZ32" s="684"/>
      <c r="BA32" s="684"/>
      <c r="BB32" s="684"/>
      <c r="BC32" s="684"/>
      <c r="BD32" s="684"/>
      <c r="BE32" s="684"/>
      <c r="BF32" s="685"/>
      <c r="BG32" s="755">
        <v>99.5</v>
      </c>
      <c r="BH32" s="722"/>
      <c r="BI32" s="722"/>
      <c r="BJ32" s="722"/>
      <c r="BK32" s="722"/>
      <c r="BL32" s="722"/>
      <c r="BM32" s="692">
        <v>99</v>
      </c>
      <c r="BN32" s="752"/>
      <c r="BO32" s="752"/>
      <c r="BP32" s="752"/>
      <c r="BQ32" s="753"/>
      <c r="BR32" s="755">
        <v>99.6</v>
      </c>
      <c r="BS32" s="722"/>
      <c r="BT32" s="722"/>
      <c r="BU32" s="722"/>
      <c r="BV32" s="722"/>
      <c r="BW32" s="722"/>
      <c r="BX32" s="692">
        <v>99.2</v>
      </c>
      <c r="BY32" s="752"/>
      <c r="BZ32" s="752"/>
      <c r="CA32" s="752"/>
      <c r="CB32" s="753"/>
      <c r="CD32" s="730"/>
      <c r="CE32" s="731"/>
      <c r="CF32" s="701" t="s">
        <v>319</v>
      </c>
      <c r="CG32" s="702"/>
      <c r="CH32" s="702"/>
      <c r="CI32" s="702"/>
      <c r="CJ32" s="702"/>
      <c r="CK32" s="702"/>
      <c r="CL32" s="702"/>
      <c r="CM32" s="702"/>
      <c r="CN32" s="702"/>
      <c r="CO32" s="702"/>
      <c r="CP32" s="702"/>
      <c r="CQ32" s="703"/>
      <c r="CR32" s="686">
        <v>303</v>
      </c>
      <c r="CS32" s="687"/>
      <c r="CT32" s="687"/>
      <c r="CU32" s="687"/>
      <c r="CV32" s="687"/>
      <c r="CW32" s="687"/>
      <c r="CX32" s="687"/>
      <c r="CY32" s="688"/>
      <c r="CZ32" s="691">
        <v>0</v>
      </c>
      <c r="DA32" s="720"/>
      <c r="DB32" s="720"/>
      <c r="DC32" s="724"/>
      <c r="DD32" s="695">
        <v>303</v>
      </c>
      <c r="DE32" s="687"/>
      <c r="DF32" s="687"/>
      <c r="DG32" s="687"/>
      <c r="DH32" s="687"/>
      <c r="DI32" s="687"/>
      <c r="DJ32" s="687"/>
      <c r="DK32" s="688"/>
      <c r="DL32" s="695">
        <v>303</v>
      </c>
      <c r="DM32" s="687"/>
      <c r="DN32" s="687"/>
      <c r="DO32" s="687"/>
      <c r="DP32" s="687"/>
      <c r="DQ32" s="687"/>
      <c r="DR32" s="687"/>
      <c r="DS32" s="687"/>
      <c r="DT32" s="687"/>
      <c r="DU32" s="687"/>
      <c r="DV32" s="688"/>
      <c r="DW32" s="691">
        <v>0</v>
      </c>
      <c r="DX32" s="720"/>
      <c r="DY32" s="720"/>
      <c r="DZ32" s="720"/>
      <c r="EA32" s="720"/>
      <c r="EB32" s="720"/>
      <c r="EC32" s="721"/>
    </row>
    <row r="33" spans="2:133" ht="11.25" customHeight="1" x14ac:dyDescent="0.2">
      <c r="B33" s="683" t="s">
        <v>320</v>
      </c>
      <c r="C33" s="684"/>
      <c r="D33" s="684"/>
      <c r="E33" s="684"/>
      <c r="F33" s="684"/>
      <c r="G33" s="684"/>
      <c r="H33" s="684"/>
      <c r="I33" s="684"/>
      <c r="J33" s="684"/>
      <c r="K33" s="684"/>
      <c r="L33" s="684"/>
      <c r="M33" s="684"/>
      <c r="N33" s="684"/>
      <c r="O33" s="684"/>
      <c r="P33" s="684"/>
      <c r="Q33" s="685"/>
      <c r="R33" s="686">
        <v>1173710</v>
      </c>
      <c r="S33" s="687"/>
      <c r="T33" s="687"/>
      <c r="U33" s="687"/>
      <c r="V33" s="687"/>
      <c r="W33" s="687"/>
      <c r="X33" s="687"/>
      <c r="Y33" s="688"/>
      <c r="Z33" s="689">
        <v>5.4</v>
      </c>
      <c r="AA33" s="689"/>
      <c r="AB33" s="689"/>
      <c r="AC33" s="689"/>
      <c r="AD33" s="690" t="s">
        <v>235</v>
      </c>
      <c r="AE33" s="690"/>
      <c r="AF33" s="690"/>
      <c r="AG33" s="690"/>
      <c r="AH33" s="690"/>
      <c r="AI33" s="690"/>
      <c r="AJ33" s="690"/>
      <c r="AK33" s="690"/>
      <c r="AL33" s="691" t="s">
        <v>235</v>
      </c>
      <c r="AM33" s="692"/>
      <c r="AN33" s="692"/>
      <c r="AO33" s="693"/>
      <c r="AP33" s="747"/>
      <c r="AQ33" s="748"/>
      <c r="AR33" s="748"/>
      <c r="AS33" s="748"/>
      <c r="AT33" s="751"/>
      <c r="AU33" s="232"/>
      <c r="AV33" s="232"/>
      <c r="AW33" s="232"/>
      <c r="AX33" s="736" t="s">
        <v>321</v>
      </c>
      <c r="AY33" s="737"/>
      <c r="AZ33" s="737"/>
      <c r="BA33" s="737"/>
      <c r="BB33" s="737"/>
      <c r="BC33" s="737"/>
      <c r="BD33" s="737"/>
      <c r="BE33" s="737"/>
      <c r="BF33" s="738"/>
      <c r="BG33" s="756">
        <v>99.2</v>
      </c>
      <c r="BH33" s="757"/>
      <c r="BI33" s="757"/>
      <c r="BJ33" s="757"/>
      <c r="BK33" s="757"/>
      <c r="BL33" s="757"/>
      <c r="BM33" s="758">
        <v>97.4</v>
      </c>
      <c r="BN33" s="757"/>
      <c r="BO33" s="757"/>
      <c r="BP33" s="757"/>
      <c r="BQ33" s="759"/>
      <c r="BR33" s="756">
        <v>99.3</v>
      </c>
      <c r="BS33" s="757"/>
      <c r="BT33" s="757"/>
      <c r="BU33" s="757"/>
      <c r="BV33" s="757"/>
      <c r="BW33" s="757"/>
      <c r="BX33" s="758">
        <v>97.6</v>
      </c>
      <c r="BY33" s="757"/>
      <c r="BZ33" s="757"/>
      <c r="CA33" s="757"/>
      <c r="CB33" s="759"/>
      <c r="CD33" s="701" t="s">
        <v>322</v>
      </c>
      <c r="CE33" s="702"/>
      <c r="CF33" s="702"/>
      <c r="CG33" s="702"/>
      <c r="CH33" s="702"/>
      <c r="CI33" s="702"/>
      <c r="CJ33" s="702"/>
      <c r="CK33" s="702"/>
      <c r="CL33" s="702"/>
      <c r="CM33" s="702"/>
      <c r="CN33" s="702"/>
      <c r="CO33" s="702"/>
      <c r="CP33" s="702"/>
      <c r="CQ33" s="703"/>
      <c r="CR33" s="686">
        <v>11556024</v>
      </c>
      <c r="CS33" s="722"/>
      <c r="CT33" s="722"/>
      <c r="CU33" s="722"/>
      <c r="CV33" s="722"/>
      <c r="CW33" s="722"/>
      <c r="CX33" s="722"/>
      <c r="CY33" s="723"/>
      <c r="CZ33" s="691">
        <v>55.2</v>
      </c>
      <c r="DA33" s="720"/>
      <c r="DB33" s="720"/>
      <c r="DC33" s="724"/>
      <c r="DD33" s="695">
        <v>5737592</v>
      </c>
      <c r="DE33" s="722"/>
      <c r="DF33" s="722"/>
      <c r="DG33" s="722"/>
      <c r="DH33" s="722"/>
      <c r="DI33" s="722"/>
      <c r="DJ33" s="722"/>
      <c r="DK33" s="723"/>
      <c r="DL33" s="695">
        <v>4072121</v>
      </c>
      <c r="DM33" s="722"/>
      <c r="DN33" s="722"/>
      <c r="DO33" s="722"/>
      <c r="DP33" s="722"/>
      <c r="DQ33" s="722"/>
      <c r="DR33" s="722"/>
      <c r="DS33" s="722"/>
      <c r="DT33" s="722"/>
      <c r="DU33" s="722"/>
      <c r="DV33" s="723"/>
      <c r="DW33" s="691">
        <v>39.6</v>
      </c>
      <c r="DX33" s="720"/>
      <c r="DY33" s="720"/>
      <c r="DZ33" s="720"/>
      <c r="EA33" s="720"/>
      <c r="EB33" s="720"/>
      <c r="EC33" s="721"/>
    </row>
    <row r="34" spans="2:133" ht="11.25" customHeight="1" x14ac:dyDescent="0.2">
      <c r="B34" s="683" t="s">
        <v>323</v>
      </c>
      <c r="C34" s="684"/>
      <c r="D34" s="684"/>
      <c r="E34" s="684"/>
      <c r="F34" s="684"/>
      <c r="G34" s="684"/>
      <c r="H34" s="684"/>
      <c r="I34" s="684"/>
      <c r="J34" s="684"/>
      <c r="K34" s="684"/>
      <c r="L34" s="684"/>
      <c r="M34" s="684"/>
      <c r="N34" s="684"/>
      <c r="O34" s="684"/>
      <c r="P34" s="684"/>
      <c r="Q34" s="685"/>
      <c r="R34" s="686">
        <v>13612</v>
      </c>
      <c r="S34" s="687"/>
      <c r="T34" s="687"/>
      <c r="U34" s="687"/>
      <c r="V34" s="687"/>
      <c r="W34" s="687"/>
      <c r="X34" s="687"/>
      <c r="Y34" s="688"/>
      <c r="Z34" s="689">
        <v>0.1</v>
      </c>
      <c r="AA34" s="689"/>
      <c r="AB34" s="689"/>
      <c r="AC34" s="689"/>
      <c r="AD34" s="690" t="s">
        <v>128</v>
      </c>
      <c r="AE34" s="690"/>
      <c r="AF34" s="690"/>
      <c r="AG34" s="690"/>
      <c r="AH34" s="690"/>
      <c r="AI34" s="690"/>
      <c r="AJ34" s="690"/>
      <c r="AK34" s="690"/>
      <c r="AL34" s="691" t="s">
        <v>255</v>
      </c>
      <c r="AM34" s="692"/>
      <c r="AN34" s="692"/>
      <c r="AO34" s="69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1" t="s">
        <v>324</v>
      </c>
      <c r="CE34" s="702"/>
      <c r="CF34" s="702"/>
      <c r="CG34" s="702"/>
      <c r="CH34" s="702"/>
      <c r="CI34" s="702"/>
      <c r="CJ34" s="702"/>
      <c r="CK34" s="702"/>
      <c r="CL34" s="702"/>
      <c r="CM34" s="702"/>
      <c r="CN34" s="702"/>
      <c r="CO34" s="702"/>
      <c r="CP34" s="702"/>
      <c r="CQ34" s="703"/>
      <c r="CR34" s="686">
        <v>2689072</v>
      </c>
      <c r="CS34" s="687"/>
      <c r="CT34" s="687"/>
      <c r="CU34" s="687"/>
      <c r="CV34" s="687"/>
      <c r="CW34" s="687"/>
      <c r="CX34" s="687"/>
      <c r="CY34" s="688"/>
      <c r="CZ34" s="691">
        <v>12.9</v>
      </c>
      <c r="DA34" s="720"/>
      <c r="DB34" s="720"/>
      <c r="DC34" s="724"/>
      <c r="DD34" s="695">
        <v>1846281</v>
      </c>
      <c r="DE34" s="687"/>
      <c r="DF34" s="687"/>
      <c r="DG34" s="687"/>
      <c r="DH34" s="687"/>
      <c r="DI34" s="687"/>
      <c r="DJ34" s="687"/>
      <c r="DK34" s="688"/>
      <c r="DL34" s="695">
        <v>1311324</v>
      </c>
      <c r="DM34" s="687"/>
      <c r="DN34" s="687"/>
      <c r="DO34" s="687"/>
      <c r="DP34" s="687"/>
      <c r="DQ34" s="687"/>
      <c r="DR34" s="687"/>
      <c r="DS34" s="687"/>
      <c r="DT34" s="687"/>
      <c r="DU34" s="687"/>
      <c r="DV34" s="688"/>
      <c r="DW34" s="691">
        <v>12.8</v>
      </c>
      <c r="DX34" s="720"/>
      <c r="DY34" s="720"/>
      <c r="DZ34" s="720"/>
      <c r="EA34" s="720"/>
      <c r="EB34" s="720"/>
      <c r="EC34" s="721"/>
    </row>
    <row r="35" spans="2:133" ht="11.25" customHeight="1" x14ac:dyDescent="0.2">
      <c r="B35" s="683" t="s">
        <v>325</v>
      </c>
      <c r="C35" s="684"/>
      <c r="D35" s="684"/>
      <c r="E35" s="684"/>
      <c r="F35" s="684"/>
      <c r="G35" s="684"/>
      <c r="H35" s="684"/>
      <c r="I35" s="684"/>
      <c r="J35" s="684"/>
      <c r="K35" s="684"/>
      <c r="L35" s="684"/>
      <c r="M35" s="684"/>
      <c r="N35" s="684"/>
      <c r="O35" s="684"/>
      <c r="P35" s="684"/>
      <c r="Q35" s="685"/>
      <c r="R35" s="686">
        <v>1190336</v>
      </c>
      <c r="S35" s="687"/>
      <c r="T35" s="687"/>
      <c r="U35" s="687"/>
      <c r="V35" s="687"/>
      <c r="W35" s="687"/>
      <c r="X35" s="687"/>
      <c r="Y35" s="688"/>
      <c r="Z35" s="689">
        <v>5.5</v>
      </c>
      <c r="AA35" s="689"/>
      <c r="AB35" s="689"/>
      <c r="AC35" s="689"/>
      <c r="AD35" s="690" t="s">
        <v>235</v>
      </c>
      <c r="AE35" s="690"/>
      <c r="AF35" s="690"/>
      <c r="AG35" s="690"/>
      <c r="AH35" s="690"/>
      <c r="AI35" s="690"/>
      <c r="AJ35" s="690"/>
      <c r="AK35" s="690"/>
      <c r="AL35" s="691" t="s">
        <v>128</v>
      </c>
      <c r="AM35" s="692"/>
      <c r="AN35" s="692"/>
      <c r="AO35" s="693"/>
      <c r="AP35" s="235"/>
      <c r="AQ35" s="665" t="s">
        <v>326</v>
      </c>
      <c r="AR35" s="666"/>
      <c r="AS35" s="666"/>
      <c r="AT35" s="666"/>
      <c r="AU35" s="666"/>
      <c r="AV35" s="666"/>
      <c r="AW35" s="666"/>
      <c r="AX35" s="666"/>
      <c r="AY35" s="666"/>
      <c r="AZ35" s="666"/>
      <c r="BA35" s="666"/>
      <c r="BB35" s="666"/>
      <c r="BC35" s="666"/>
      <c r="BD35" s="666"/>
      <c r="BE35" s="666"/>
      <c r="BF35" s="667"/>
      <c r="BG35" s="665" t="s">
        <v>327</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701" t="s">
        <v>328</v>
      </c>
      <c r="CE35" s="702"/>
      <c r="CF35" s="702"/>
      <c r="CG35" s="702"/>
      <c r="CH35" s="702"/>
      <c r="CI35" s="702"/>
      <c r="CJ35" s="702"/>
      <c r="CK35" s="702"/>
      <c r="CL35" s="702"/>
      <c r="CM35" s="702"/>
      <c r="CN35" s="702"/>
      <c r="CO35" s="702"/>
      <c r="CP35" s="702"/>
      <c r="CQ35" s="703"/>
      <c r="CR35" s="686">
        <v>59805</v>
      </c>
      <c r="CS35" s="722"/>
      <c r="CT35" s="722"/>
      <c r="CU35" s="722"/>
      <c r="CV35" s="722"/>
      <c r="CW35" s="722"/>
      <c r="CX35" s="722"/>
      <c r="CY35" s="723"/>
      <c r="CZ35" s="691">
        <v>0.3</v>
      </c>
      <c r="DA35" s="720"/>
      <c r="DB35" s="720"/>
      <c r="DC35" s="724"/>
      <c r="DD35" s="695">
        <v>39846</v>
      </c>
      <c r="DE35" s="722"/>
      <c r="DF35" s="722"/>
      <c r="DG35" s="722"/>
      <c r="DH35" s="722"/>
      <c r="DI35" s="722"/>
      <c r="DJ35" s="722"/>
      <c r="DK35" s="723"/>
      <c r="DL35" s="695">
        <v>39846</v>
      </c>
      <c r="DM35" s="722"/>
      <c r="DN35" s="722"/>
      <c r="DO35" s="722"/>
      <c r="DP35" s="722"/>
      <c r="DQ35" s="722"/>
      <c r="DR35" s="722"/>
      <c r="DS35" s="722"/>
      <c r="DT35" s="722"/>
      <c r="DU35" s="722"/>
      <c r="DV35" s="723"/>
      <c r="DW35" s="691">
        <v>0.4</v>
      </c>
      <c r="DX35" s="720"/>
      <c r="DY35" s="720"/>
      <c r="DZ35" s="720"/>
      <c r="EA35" s="720"/>
      <c r="EB35" s="720"/>
      <c r="EC35" s="721"/>
    </row>
    <row r="36" spans="2:133" ht="11.25" customHeight="1" x14ac:dyDescent="0.2">
      <c r="B36" s="683" t="s">
        <v>329</v>
      </c>
      <c r="C36" s="684"/>
      <c r="D36" s="684"/>
      <c r="E36" s="684"/>
      <c r="F36" s="684"/>
      <c r="G36" s="684"/>
      <c r="H36" s="684"/>
      <c r="I36" s="684"/>
      <c r="J36" s="684"/>
      <c r="K36" s="684"/>
      <c r="L36" s="684"/>
      <c r="M36" s="684"/>
      <c r="N36" s="684"/>
      <c r="O36" s="684"/>
      <c r="P36" s="684"/>
      <c r="Q36" s="685"/>
      <c r="R36" s="686">
        <v>673815</v>
      </c>
      <c r="S36" s="687"/>
      <c r="T36" s="687"/>
      <c r="U36" s="687"/>
      <c r="V36" s="687"/>
      <c r="W36" s="687"/>
      <c r="X36" s="687"/>
      <c r="Y36" s="688"/>
      <c r="Z36" s="689">
        <v>3.1</v>
      </c>
      <c r="AA36" s="689"/>
      <c r="AB36" s="689"/>
      <c r="AC36" s="689"/>
      <c r="AD36" s="690" t="s">
        <v>128</v>
      </c>
      <c r="AE36" s="690"/>
      <c r="AF36" s="690"/>
      <c r="AG36" s="690"/>
      <c r="AH36" s="690"/>
      <c r="AI36" s="690"/>
      <c r="AJ36" s="690"/>
      <c r="AK36" s="690"/>
      <c r="AL36" s="691" t="s">
        <v>235</v>
      </c>
      <c r="AM36" s="692"/>
      <c r="AN36" s="692"/>
      <c r="AO36" s="693"/>
      <c r="AP36" s="235"/>
      <c r="AQ36" s="760" t="s">
        <v>330</v>
      </c>
      <c r="AR36" s="761"/>
      <c r="AS36" s="761"/>
      <c r="AT36" s="761"/>
      <c r="AU36" s="761"/>
      <c r="AV36" s="761"/>
      <c r="AW36" s="761"/>
      <c r="AX36" s="761"/>
      <c r="AY36" s="762"/>
      <c r="AZ36" s="675">
        <v>2133907</v>
      </c>
      <c r="BA36" s="676"/>
      <c r="BB36" s="676"/>
      <c r="BC36" s="676"/>
      <c r="BD36" s="676"/>
      <c r="BE36" s="676"/>
      <c r="BF36" s="763"/>
      <c r="BG36" s="697" t="s">
        <v>331</v>
      </c>
      <c r="BH36" s="698"/>
      <c r="BI36" s="698"/>
      <c r="BJ36" s="698"/>
      <c r="BK36" s="698"/>
      <c r="BL36" s="698"/>
      <c r="BM36" s="698"/>
      <c r="BN36" s="698"/>
      <c r="BO36" s="698"/>
      <c r="BP36" s="698"/>
      <c r="BQ36" s="698"/>
      <c r="BR36" s="698"/>
      <c r="BS36" s="698"/>
      <c r="BT36" s="698"/>
      <c r="BU36" s="699"/>
      <c r="BV36" s="675">
        <v>73439</v>
      </c>
      <c r="BW36" s="676"/>
      <c r="BX36" s="676"/>
      <c r="BY36" s="676"/>
      <c r="BZ36" s="676"/>
      <c r="CA36" s="676"/>
      <c r="CB36" s="763"/>
      <c r="CD36" s="701" t="s">
        <v>332</v>
      </c>
      <c r="CE36" s="702"/>
      <c r="CF36" s="702"/>
      <c r="CG36" s="702"/>
      <c r="CH36" s="702"/>
      <c r="CI36" s="702"/>
      <c r="CJ36" s="702"/>
      <c r="CK36" s="702"/>
      <c r="CL36" s="702"/>
      <c r="CM36" s="702"/>
      <c r="CN36" s="702"/>
      <c r="CO36" s="702"/>
      <c r="CP36" s="702"/>
      <c r="CQ36" s="703"/>
      <c r="CR36" s="686">
        <v>6747930</v>
      </c>
      <c r="CS36" s="687"/>
      <c r="CT36" s="687"/>
      <c r="CU36" s="687"/>
      <c r="CV36" s="687"/>
      <c r="CW36" s="687"/>
      <c r="CX36" s="687"/>
      <c r="CY36" s="688"/>
      <c r="CZ36" s="691">
        <v>32.200000000000003</v>
      </c>
      <c r="DA36" s="720"/>
      <c r="DB36" s="720"/>
      <c r="DC36" s="724"/>
      <c r="DD36" s="695">
        <v>3064083</v>
      </c>
      <c r="DE36" s="687"/>
      <c r="DF36" s="687"/>
      <c r="DG36" s="687"/>
      <c r="DH36" s="687"/>
      <c r="DI36" s="687"/>
      <c r="DJ36" s="687"/>
      <c r="DK36" s="688"/>
      <c r="DL36" s="695">
        <v>2039817</v>
      </c>
      <c r="DM36" s="687"/>
      <c r="DN36" s="687"/>
      <c r="DO36" s="687"/>
      <c r="DP36" s="687"/>
      <c r="DQ36" s="687"/>
      <c r="DR36" s="687"/>
      <c r="DS36" s="687"/>
      <c r="DT36" s="687"/>
      <c r="DU36" s="687"/>
      <c r="DV36" s="688"/>
      <c r="DW36" s="691">
        <v>19.899999999999999</v>
      </c>
      <c r="DX36" s="720"/>
      <c r="DY36" s="720"/>
      <c r="DZ36" s="720"/>
      <c r="EA36" s="720"/>
      <c r="EB36" s="720"/>
      <c r="EC36" s="721"/>
    </row>
    <row r="37" spans="2:133" ht="11.25" customHeight="1" x14ac:dyDescent="0.2">
      <c r="B37" s="683" t="s">
        <v>333</v>
      </c>
      <c r="C37" s="684"/>
      <c r="D37" s="684"/>
      <c r="E37" s="684"/>
      <c r="F37" s="684"/>
      <c r="G37" s="684"/>
      <c r="H37" s="684"/>
      <c r="I37" s="684"/>
      <c r="J37" s="684"/>
      <c r="K37" s="684"/>
      <c r="L37" s="684"/>
      <c r="M37" s="684"/>
      <c r="N37" s="684"/>
      <c r="O37" s="684"/>
      <c r="P37" s="684"/>
      <c r="Q37" s="685"/>
      <c r="R37" s="686">
        <v>525158</v>
      </c>
      <c r="S37" s="687"/>
      <c r="T37" s="687"/>
      <c r="U37" s="687"/>
      <c r="V37" s="687"/>
      <c r="W37" s="687"/>
      <c r="X37" s="687"/>
      <c r="Y37" s="688"/>
      <c r="Z37" s="689">
        <v>2.4</v>
      </c>
      <c r="AA37" s="689"/>
      <c r="AB37" s="689"/>
      <c r="AC37" s="689"/>
      <c r="AD37" s="690" t="s">
        <v>235</v>
      </c>
      <c r="AE37" s="690"/>
      <c r="AF37" s="690"/>
      <c r="AG37" s="690"/>
      <c r="AH37" s="690"/>
      <c r="AI37" s="690"/>
      <c r="AJ37" s="690"/>
      <c r="AK37" s="690"/>
      <c r="AL37" s="691" t="s">
        <v>235</v>
      </c>
      <c r="AM37" s="692"/>
      <c r="AN37" s="692"/>
      <c r="AO37" s="693"/>
      <c r="AQ37" s="764" t="s">
        <v>334</v>
      </c>
      <c r="AR37" s="765"/>
      <c r="AS37" s="765"/>
      <c r="AT37" s="765"/>
      <c r="AU37" s="765"/>
      <c r="AV37" s="765"/>
      <c r="AW37" s="765"/>
      <c r="AX37" s="765"/>
      <c r="AY37" s="766"/>
      <c r="AZ37" s="686">
        <v>804734</v>
      </c>
      <c r="BA37" s="687"/>
      <c r="BB37" s="687"/>
      <c r="BC37" s="687"/>
      <c r="BD37" s="722"/>
      <c r="BE37" s="722"/>
      <c r="BF37" s="753"/>
      <c r="BG37" s="701" t="s">
        <v>335</v>
      </c>
      <c r="BH37" s="702"/>
      <c r="BI37" s="702"/>
      <c r="BJ37" s="702"/>
      <c r="BK37" s="702"/>
      <c r="BL37" s="702"/>
      <c r="BM37" s="702"/>
      <c r="BN37" s="702"/>
      <c r="BO37" s="702"/>
      <c r="BP37" s="702"/>
      <c r="BQ37" s="702"/>
      <c r="BR37" s="702"/>
      <c r="BS37" s="702"/>
      <c r="BT37" s="702"/>
      <c r="BU37" s="703"/>
      <c r="BV37" s="686">
        <v>46115</v>
      </c>
      <c r="BW37" s="687"/>
      <c r="BX37" s="687"/>
      <c r="BY37" s="687"/>
      <c r="BZ37" s="687"/>
      <c r="CA37" s="687"/>
      <c r="CB37" s="696"/>
      <c r="CD37" s="701" t="s">
        <v>336</v>
      </c>
      <c r="CE37" s="702"/>
      <c r="CF37" s="702"/>
      <c r="CG37" s="702"/>
      <c r="CH37" s="702"/>
      <c r="CI37" s="702"/>
      <c r="CJ37" s="702"/>
      <c r="CK37" s="702"/>
      <c r="CL37" s="702"/>
      <c r="CM37" s="702"/>
      <c r="CN37" s="702"/>
      <c r="CO37" s="702"/>
      <c r="CP37" s="702"/>
      <c r="CQ37" s="703"/>
      <c r="CR37" s="686">
        <v>835135</v>
      </c>
      <c r="CS37" s="722"/>
      <c r="CT37" s="722"/>
      <c r="CU37" s="722"/>
      <c r="CV37" s="722"/>
      <c r="CW37" s="722"/>
      <c r="CX37" s="722"/>
      <c r="CY37" s="723"/>
      <c r="CZ37" s="691">
        <v>4</v>
      </c>
      <c r="DA37" s="720"/>
      <c r="DB37" s="720"/>
      <c r="DC37" s="724"/>
      <c r="DD37" s="695">
        <v>831784</v>
      </c>
      <c r="DE37" s="722"/>
      <c r="DF37" s="722"/>
      <c r="DG37" s="722"/>
      <c r="DH37" s="722"/>
      <c r="DI37" s="722"/>
      <c r="DJ37" s="722"/>
      <c r="DK37" s="723"/>
      <c r="DL37" s="695">
        <v>811205</v>
      </c>
      <c r="DM37" s="722"/>
      <c r="DN37" s="722"/>
      <c r="DO37" s="722"/>
      <c r="DP37" s="722"/>
      <c r="DQ37" s="722"/>
      <c r="DR37" s="722"/>
      <c r="DS37" s="722"/>
      <c r="DT37" s="722"/>
      <c r="DU37" s="722"/>
      <c r="DV37" s="723"/>
      <c r="DW37" s="691">
        <v>7.9</v>
      </c>
      <c r="DX37" s="720"/>
      <c r="DY37" s="720"/>
      <c r="DZ37" s="720"/>
      <c r="EA37" s="720"/>
      <c r="EB37" s="720"/>
      <c r="EC37" s="721"/>
    </row>
    <row r="38" spans="2:133" ht="11.25" customHeight="1" x14ac:dyDescent="0.2">
      <c r="B38" s="683" t="s">
        <v>337</v>
      </c>
      <c r="C38" s="684"/>
      <c r="D38" s="684"/>
      <c r="E38" s="684"/>
      <c r="F38" s="684"/>
      <c r="G38" s="684"/>
      <c r="H38" s="684"/>
      <c r="I38" s="684"/>
      <c r="J38" s="684"/>
      <c r="K38" s="684"/>
      <c r="L38" s="684"/>
      <c r="M38" s="684"/>
      <c r="N38" s="684"/>
      <c r="O38" s="684"/>
      <c r="P38" s="684"/>
      <c r="Q38" s="685"/>
      <c r="R38" s="686">
        <v>277041</v>
      </c>
      <c r="S38" s="687"/>
      <c r="T38" s="687"/>
      <c r="U38" s="687"/>
      <c r="V38" s="687"/>
      <c r="W38" s="687"/>
      <c r="X38" s="687"/>
      <c r="Y38" s="688"/>
      <c r="Z38" s="689">
        <v>1.3</v>
      </c>
      <c r="AA38" s="689"/>
      <c r="AB38" s="689"/>
      <c r="AC38" s="689"/>
      <c r="AD38" s="690">
        <v>44</v>
      </c>
      <c r="AE38" s="690"/>
      <c r="AF38" s="690"/>
      <c r="AG38" s="690"/>
      <c r="AH38" s="690"/>
      <c r="AI38" s="690"/>
      <c r="AJ38" s="690"/>
      <c r="AK38" s="690"/>
      <c r="AL38" s="691">
        <v>0</v>
      </c>
      <c r="AM38" s="692"/>
      <c r="AN38" s="692"/>
      <c r="AO38" s="693"/>
      <c r="AQ38" s="764" t="s">
        <v>338</v>
      </c>
      <c r="AR38" s="765"/>
      <c r="AS38" s="765"/>
      <c r="AT38" s="765"/>
      <c r="AU38" s="765"/>
      <c r="AV38" s="765"/>
      <c r="AW38" s="765"/>
      <c r="AX38" s="765"/>
      <c r="AY38" s="766"/>
      <c r="AZ38" s="686">
        <v>259299</v>
      </c>
      <c r="BA38" s="687"/>
      <c r="BB38" s="687"/>
      <c r="BC38" s="687"/>
      <c r="BD38" s="722"/>
      <c r="BE38" s="722"/>
      <c r="BF38" s="753"/>
      <c r="BG38" s="701" t="s">
        <v>339</v>
      </c>
      <c r="BH38" s="702"/>
      <c r="BI38" s="702"/>
      <c r="BJ38" s="702"/>
      <c r="BK38" s="702"/>
      <c r="BL38" s="702"/>
      <c r="BM38" s="702"/>
      <c r="BN38" s="702"/>
      <c r="BO38" s="702"/>
      <c r="BP38" s="702"/>
      <c r="BQ38" s="702"/>
      <c r="BR38" s="702"/>
      <c r="BS38" s="702"/>
      <c r="BT38" s="702"/>
      <c r="BU38" s="703"/>
      <c r="BV38" s="686">
        <v>5141</v>
      </c>
      <c r="BW38" s="687"/>
      <c r="BX38" s="687"/>
      <c r="BY38" s="687"/>
      <c r="BZ38" s="687"/>
      <c r="CA38" s="687"/>
      <c r="CB38" s="696"/>
      <c r="CD38" s="701" t="s">
        <v>340</v>
      </c>
      <c r="CE38" s="702"/>
      <c r="CF38" s="702"/>
      <c r="CG38" s="702"/>
      <c r="CH38" s="702"/>
      <c r="CI38" s="702"/>
      <c r="CJ38" s="702"/>
      <c r="CK38" s="702"/>
      <c r="CL38" s="702"/>
      <c r="CM38" s="702"/>
      <c r="CN38" s="702"/>
      <c r="CO38" s="702"/>
      <c r="CP38" s="702"/>
      <c r="CQ38" s="703"/>
      <c r="CR38" s="686">
        <v>1012331</v>
      </c>
      <c r="CS38" s="687"/>
      <c r="CT38" s="687"/>
      <c r="CU38" s="687"/>
      <c r="CV38" s="687"/>
      <c r="CW38" s="687"/>
      <c r="CX38" s="687"/>
      <c r="CY38" s="688"/>
      <c r="CZ38" s="691">
        <v>4.8</v>
      </c>
      <c r="DA38" s="720"/>
      <c r="DB38" s="720"/>
      <c r="DC38" s="724"/>
      <c r="DD38" s="695">
        <v>768186</v>
      </c>
      <c r="DE38" s="687"/>
      <c r="DF38" s="687"/>
      <c r="DG38" s="687"/>
      <c r="DH38" s="687"/>
      <c r="DI38" s="687"/>
      <c r="DJ38" s="687"/>
      <c r="DK38" s="688"/>
      <c r="DL38" s="695">
        <v>681134</v>
      </c>
      <c r="DM38" s="687"/>
      <c r="DN38" s="687"/>
      <c r="DO38" s="687"/>
      <c r="DP38" s="687"/>
      <c r="DQ38" s="687"/>
      <c r="DR38" s="687"/>
      <c r="DS38" s="687"/>
      <c r="DT38" s="687"/>
      <c r="DU38" s="687"/>
      <c r="DV38" s="688"/>
      <c r="DW38" s="691">
        <v>6.6</v>
      </c>
      <c r="DX38" s="720"/>
      <c r="DY38" s="720"/>
      <c r="DZ38" s="720"/>
      <c r="EA38" s="720"/>
      <c r="EB38" s="720"/>
      <c r="EC38" s="721"/>
    </row>
    <row r="39" spans="2:133" ht="11.25" customHeight="1" x14ac:dyDescent="0.2">
      <c r="B39" s="683" t="s">
        <v>341</v>
      </c>
      <c r="C39" s="684"/>
      <c r="D39" s="684"/>
      <c r="E39" s="684"/>
      <c r="F39" s="684"/>
      <c r="G39" s="684"/>
      <c r="H39" s="684"/>
      <c r="I39" s="684"/>
      <c r="J39" s="684"/>
      <c r="K39" s="684"/>
      <c r="L39" s="684"/>
      <c r="M39" s="684"/>
      <c r="N39" s="684"/>
      <c r="O39" s="684"/>
      <c r="P39" s="684"/>
      <c r="Q39" s="685"/>
      <c r="R39" s="686">
        <v>1104100</v>
      </c>
      <c r="S39" s="687"/>
      <c r="T39" s="687"/>
      <c r="U39" s="687"/>
      <c r="V39" s="687"/>
      <c r="W39" s="687"/>
      <c r="X39" s="687"/>
      <c r="Y39" s="688"/>
      <c r="Z39" s="689">
        <v>5.0999999999999996</v>
      </c>
      <c r="AA39" s="689"/>
      <c r="AB39" s="689"/>
      <c r="AC39" s="689"/>
      <c r="AD39" s="690" t="s">
        <v>235</v>
      </c>
      <c r="AE39" s="690"/>
      <c r="AF39" s="690"/>
      <c r="AG39" s="690"/>
      <c r="AH39" s="690"/>
      <c r="AI39" s="690"/>
      <c r="AJ39" s="690"/>
      <c r="AK39" s="690"/>
      <c r="AL39" s="691" t="s">
        <v>128</v>
      </c>
      <c r="AM39" s="692"/>
      <c r="AN39" s="692"/>
      <c r="AO39" s="693"/>
      <c r="AQ39" s="764" t="s">
        <v>342</v>
      </c>
      <c r="AR39" s="765"/>
      <c r="AS39" s="765"/>
      <c r="AT39" s="765"/>
      <c r="AU39" s="765"/>
      <c r="AV39" s="765"/>
      <c r="AW39" s="765"/>
      <c r="AX39" s="765"/>
      <c r="AY39" s="766"/>
      <c r="AZ39" s="686">
        <v>39936</v>
      </c>
      <c r="BA39" s="687"/>
      <c r="BB39" s="687"/>
      <c r="BC39" s="687"/>
      <c r="BD39" s="722"/>
      <c r="BE39" s="722"/>
      <c r="BF39" s="753"/>
      <c r="BG39" s="701" t="s">
        <v>343</v>
      </c>
      <c r="BH39" s="702"/>
      <c r="BI39" s="702"/>
      <c r="BJ39" s="702"/>
      <c r="BK39" s="702"/>
      <c r="BL39" s="702"/>
      <c r="BM39" s="702"/>
      <c r="BN39" s="702"/>
      <c r="BO39" s="702"/>
      <c r="BP39" s="702"/>
      <c r="BQ39" s="702"/>
      <c r="BR39" s="702"/>
      <c r="BS39" s="702"/>
      <c r="BT39" s="702"/>
      <c r="BU39" s="703"/>
      <c r="BV39" s="686">
        <v>8686</v>
      </c>
      <c r="BW39" s="687"/>
      <c r="BX39" s="687"/>
      <c r="BY39" s="687"/>
      <c r="BZ39" s="687"/>
      <c r="CA39" s="687"/>
      <c r="CB39" s="696"/>
      <c r="CD39" s="701" t="s">
        <v>344</v>
      </c>
      <c r="CE39" s="702"/>
      <c r="CF39" s="702"/>
      <c r="CG39" s="702"/>
      <c r="CH39" s="702"/>
      <c r="CI39" s="702"/>
      <c r="CJ39" s="702"/>
      <c r="CK39" s="702"/>
      <c r="CL39" s="702"/>
      <c r="CM39" s="702"/>
      <c r="CN39" s="702"/>
      <c r="CO39" s="702"/>
      <c r="CP39" s="702"/>
      <c r="CQ39" s="703"/>
      <c r="CR39" s="686">
        <v>886886</v>
      </c>
      <c r="CS39" s="722"/>
      <c r="CT39" s="722"/>
      <c r="CU39" s="722"/>
      <c r="CV39" s="722"/>
      <c r="CW39" s="722"/>
      <c r="CX39" s="722"/>
      <c r="CY39" s="723"/>
      <c r="CZ39" s="691">
        <v>4.2</v>
      </c>
      <c r="DA39" s="720"/>
      <c r="DB39" s="720"/>
      <c r="DC39" s="724"/>
      <c r="DD39" s="695">
        <v>19196</v>
      </c>
      <c r="DE39" s="722"/>
      <c r="DF39" s="722"/>
      <c r="DG39" s="722"/>
      <c r="DH39" s="722"/>
      <c r="DI39" s="722"/>
      <c r="DJ39" s="722"/>
      <c r="DK39" s="723"/>
      <c r="DL39" s="695" t="s">
        <v>128</v>
      </c>
      <c r="DM39" s="722"/>
      <c r="DN39" s="722"/>
      <c r="DO39" s="722"/>
      <c r="DP39" s="722"/>
      <c r="DQ39" s="722"/>
      <c r="DR39" s="722"/>
      <c r="DS39" s="722"/>
      <c r="DT39" s="722"/>
      <c r="DU39" s="722"/>
      <c r="DV39" s="723"/>
      <c r="DW39" s="691" t="s">
        <v>255</v>
      </c>
      <c r="DX39" s="720"/>
      <c r="DY39" s="720"/>
      <c r="DZ39" s="720"/>
      <c r="EA39" s="720"/>
      <c r="EB39" s="720"/>
      <c r="EC39" s="721"/>
    </row>
    <row r="40" spans="2:133" ht="11.25" customHeight="1" x14ac:dyDescent="0.2">
      <c r="B40" s="683" t="s">
        <v>345</v>
      </c>
      <c r="C40" s="684"/>
      <c r="D40" s="684"/>
      <c r="E40" s="684"/>
      <c r="F40" s="684"/>
      <c r="G40" s="684"/>
      <c r="H40" s="684"/>
      <c r="I40" s="684"/>
      <c r="J40" s="684"/>
      <c r="K40" s="684"/>
      <c r="L40" s="684"/>
      <c r="M40" s="684"/>
      <c r="N40" s="684"/>
      <c r="O40" s="684"/>
      <c r="P40" s="684"/>
      <c r="Q40" s="685"/>
      <c r="R40" s="686" t="s">
        <v>235</v>
      </c>
      <c r="S40" s="687"/>
      <c r="T40" s="687"/>
      <c r="U40" s="687"/>
      <c r="V40" s="687"/>
      <c r="W40" s="687"/>
      <c r="X40" s="687"/>
      <c r="Y40" s="688"/>
      <c r="Z40" s="689" t="s">
        <v>235</v>
      </c>
      <c r="AA40" s="689"/>
      <c r="AB40" s="689"/>
      <c r="AC40" s="689"/>
      <c r="AD40" s="690" t="s">
        <v>255</v>
      </c>
      <c r="AE40" s="690"/>
      <c r="AF40" s="690"/>
      <c r="AG40" s="690"/>
      <c r="AH40" s="690"/>
      <c r="AI40" s="690"/>
      <c r="AJ40" s="690"/>
      <c r="AK40" s="690"/>
      <c r="AL40" s="691" t="s">
        <v>128</v>
      </c>
      <c r="AM40" s="692"/>
      <c r="AN40" s="692"/>
      <c r="AO40" s="693"/>
      <c r="AQ40" s="764" t="s">
        <v>346</v>
      </c>
      <c r="AR40" s="765"/>
      <c r="AS40" s="765"/>
      <c r="AT40" s="765"/>
      <c r="AU40" s="765"/>
      <c r="AV40" s="765"/>
      <c r="AW40" s="765"/>
      <c r="AX40" s="765"/>
      <c r="AY40" s="766"/>
      <c r="AZ40" s="686">
        <v>17607</v>
      </c>
      <c r="BA40" s="687"/>
      <c r="BB40" s="687"/>
      <c r="BC40" s="687"/>
      <c r="BD40" s="722"/>
      <c r="BE40" s="722"/>
      <c r="BF40" s="753"/>
      <c r="BG40" s="773" t="s">
        <v>347</v>
      </c>
      <c r="BH40" s="774"/>
      <c r="BI40" s="774"/>
      <c r="BJ40" s="774"/>
      <c r="BK40" s="774"/>
      <c r="BL40" s="236"/>
      <c r="BM40" s="702" t="s">
        <v>348</v>
      </c>
      <c r="BN40" s="702"/>
      <c r="BO40" s="702"/>
      <c r="BP40" s="702"/>
      <c r="BQ40" s="702"/>
      <c r="BR40" s="702"/>
      <c r="BS40" s="702"/>
      <c r="BT40" s="702"/>
      <c r="BU40" s="703"/>
      <c r="BV40" s="686">
        <v>112</v>
      </c>
      <c r="BW40" s="687"/>
      <c r="BX40" s="687"/>
      <c r="BY40" s="687"/>
      <c r="BZ40" s="687"/>
      <c r="CA40" s="687"/>
      <c r="CB40" s="696"/>
      <c r="CD40" s="701" t="s">
        <v>349</v>
      </c>
      <c r="CE40" s="702"/>
      <c r="CF40" s="702"/>
      <c r="CG40" s="702"/>
      <c r="CH40" s="702"/>
      <c r="CI40" s="702"/>
      <c r="CJ40" s="702"/>
      <c r="CK40" s="702"/>
      <c r="CL40" s="702"/>
      <c r="CM40" s="702"/>
      <c r="CN40" s="702"/>
      <c r="CO40" s="702"/>
      <c r="CP40" s="702"/>
      <c r="CQ40" s="703"/>
      <c r="CR40" s="686">
        <v>160000</v>
      </c>
      <c r="CS40" s="687"/>
      <c r="CT40" s="687"/>
      <c r="CU40" s="687"/>
      <c r="CV40" s="687"/>
      <c r="CW40" s="687"/>
      <c r="CX40" s="687"/>
      <c r="CY40" s="688"/>
      <c r="CZ40" s="691">
        <v>0.8</v>
      </c>
      <c r="DA40" s="720"/>
      <c r="DB40" s="720"/>
      <c r="DC40" s="724"/>
      <c r="DD40" s="695" t="s">
        <v>235</v>
      </c>
      <c r="DE40" s="687"/>
      <c r="DF40" s="687"/>
      <c r="DG40" s="687"/>
      <c r="DH40" s="687"/>
      <c r="DI40" s="687"/>
      <c r="DJ40" s="687"/>
      <c r="DK40" s="688"/>
      <c r="DL40" s="695" t="s">
        <v>138</v>
      </c>
      <c r="DM40" s="687"/>
      <c r="DN40" s="687"/>
      <c r="DO40" s="687"/>
      <c r="DP40" s="687"/>
      <c r="DQ40" s="687"/>
      <c r="DR40" s="687"/>
      <c r="DS40" s="687"/>
      <c r="DT40" s="687"/>
      <c r="DU40" s="687"/>
      <c r="DV40" s="688"/>
      <c r="DW40" s="691" t="s">
        <v>255</v>
      </c>
      <c r="DX40" s="720"/>
      <c r="DY40" s="720"/>
      <c r="DZ40" s="720"/>
      <c r="EA40" s="720"/>
      <c r="EB40" s="720"/>
      <c r="EC40" s="721"/>
    </row>
    <row r="41" spans="2:133" ht="11.25" customHeight="1" x14ac:dyDescent="0.2">
      <c r="B41" s="683" t="s">
        <v>350</v>
      </c>
      <c r="C41" s="684"/>
      <c r="D41" s="684"/>
      <c r="E41" s="684"/>
      <c r="F41" s="684"/>
      <c r="G41" s="684"/>
      <c r="H41" s="684"/>
      <c r="I41" s="684"/>
      <c r="J41" s="684"/>
      <c r="K41" s="684"/>
      <c r="L41" s="684"/>
      <c r="M41" s="684"/>
      <c r="N41" s="684"/>
      <c r="O41" s="684"/>
      <c r="P41" s="684"/>
      <c r="Q41" s="685"/>
      <c r="R41" s="686" t="s">
        <v>255</v>
      </c>
      <c r="S41" s="687"/>
      <c r="T41" s="687"/>
      <c r="U41" s="687"/>
      <c r="V41" s="687"/>
      <c r="W41" s="687"/>
      <c r="X41" s="687"/>
      <c r="Y41" s="688"/>
      <c r="Z41" s="689" t="s">
        <v>128</v>
      </c>
      <c r="AA41" s="689"/>
      <c r="AB41" s="689"/>
      <c r="AC41" s="689"/>
      <c r="AD41" s="690" t="s">
        <v>235</v>
      </c>
      <c r="AE41" s="690"/>
      <c r="AF41" s="690"/>
      <c r="AG41" s="690"/>
      <c r="AH41" s="690"/>
      <c r="AI41" s="690"/>
      <c r="AJ41" s="690"/>
      <c r="AK41" s="690"/>
      <c r="AL41" s="691" t="s">
        <v>235</v>
      </c>
      <c r="AM41" s="692"/>
      <c r="AN41" s="692"/>
      <c r="AO41" s="693"/>
      <c r="AQ41" s="764" t="s">
        <v>351</v>
      </c>
      <c r="AR41" s="765"/>
      <c r="AS41" s="765"/>
      <c r="AT41" s="765"/>
      <c r="AU41" s="765"/>
      <c r="AV41" s="765"/>
      <c r="AW41" s="765"/>
      <c r="AX41" s="765"/>
      <c r="AY41" s="766"/>
      <c r="AZ41" s="686">
        <v>336100</v>
      </c>
      <c r="BA41" s="687"/>
      <c r="BB41" s="687"/>
      <c r="BC41" s="687"/>
      <c r="BD41" s="722"/>
      <c r="BE41" s="722"/>
      <c r="BF41" s="753"/>
      <c r="BG41" s="773"/>
      <c r="BH41" s="774"/>
      <c r="BI41" s="774"/>
      <c r="BJ41" s="774"/>
      <c r="BK41" s="774"/>
      <c r="BL41" s="236"/>
      <c r="BM41" s="702" t="s">
        <v>352</v>
      </c>
      <c r="BN41" s="702"/>
      <c r="BO41" s="702"/>
      <c r="BP41" s="702"/>
      <c r="BQ41" s="702"/>
      <c r="BR41" s="702"/>
      <c r="BS41" s="702"/>
      <c r="BT41" s="702"/>
      <c r="BU41" s="703"/>
      <c r="BV41" s="686">
        <v>1</v>
      </c>
      <c r="BW41" s="687"/>
      <c r="BX41" s="687"/>
      <c r="BY41" s="687"/>
      <c r="BZ41" s="687"/>
      <c r="CA41" s="687"/>
      <c r="CB41" s="696"/>
      <c r="CD41" s="701" t="s">
        <v>353</v>
      </c>
      <c r="CE41" s="702"/>
      <c r="CF41" s="702"/>
      <c r="CG41" s="702"/>
      <c r="CH41" s="702"/>
      <c r="CI41" s="702"/>
      <c r="CJ41" s="702"/>
      <c r="CK41" s="702"/>
      <c r="CL41" s="702"/>
      <c r="CM41" s="702"/>
      <c r="CN41" s="702"/>
      <c r="CO41" s="702"/>
      <c r="CP41" s="702"/>
      <c r="CQ41" s="703"/>
      <c r="CR41" s="686" t="s">
        <v>235</v>
      </c>
      <c r="CS41" s="722"/>
      <c r="CT41" s="722"/>
      <c r="CU41" s="722"/>
      <c r="CV41" s="722"/>
      <c r="CW41" s="722"/>
      <c r="CX41" s="722"/>
      <c r="CY41" s="723"/>
      <c r="CZ41" s="691" t="s">
        <v>235</v>
      </c>
      <c r="DA41" s="720"/>
      <c r="DB41" s="720"/>
      <c r="DC41" s="724"/>
      <c r="DD41" s="695" t="s">
        <v>235</v>
      </c>
      <c r="DE41" s="722"/>
      <c r="DF41" s="722"/>
      <c r="DG41" s="722"/>
      <c r="DH41" s="722"/>
      <c r="DI41" s="722"/>
      <c r="DJ41" s="722"/>
      <c r="DK41" s="723"/>
      <c r="DL41" s="767"/>
      <c r="DM41" s="768"/>
      <c r="DN41" s="768"/>
      <c r="DO41" s="768"/>
      <c r="DP41" s="768"/>
      <c r="DQ41" s="768"/>
      <c r="DR41" s="768"/>
      <c r="DS41" s="768"/>
      <c r="DT41" s="768"/>
      <c r="DU41" s="768"/>
      <c r="DV41" s="769"/>
      <c r="DW41" s="770"/>
      <c r="DX41" s="771"/>
      <c r="DY41" s="771"/>
      <c r="DZ41" s="771"/>
      <c r="EA41" s="771"/>
      <c r="EB41" s="771"/>
      <c r="EC41" s="772"/>
    </row>
    <row r="42" spans="2:133" ht="11.25" customHeight="1" x14ac:dyDescent="0.2">
      <c r="B42" s="683" t="s">
        <v>354</v>
      </c>
      <c r="C42" s="684"/>
      <c r="D42" s="684"/>
      <c r="E42" s="684"/>
      <c r="F42" s="684"/>
      <c r="G42" s="684"/>
      <c r="H42" s="684"/>
      <c r="I42" s="684"/>
      <c r="J42" s="684"/>
      <c r="K42" s="684"/>
      <c r="L42" s="684"/>
      <c r="M42" s="684"/>
      <c r="N42" s="684"/>
      <c r="O42" s="684"/>
      <c r="P42" s="684"/>
      <c r="Q42" s="685"/>
      <c r="R42" s="686">
        <v>398400</v>
      </c>
      <c r="S42" s="687"/>
      <c r="T42" s="687"/>
      <c r="U42" s="687"/>
      <c r="V42" s="687"/>
      <c r="W42" s="687"/>
      <c r="X42" s="687"/>
      <c r="Y42" s="688"/>
      <c r="Z42" s="689">
        <v>1.8</v>
      </c>
      <c r="AA42" s="689"/>
      <c r="AB42" s="689"/>
      <c r="AC42" s="689"/>
      <c r="AD42" s="690" t="s">
        <v>128</v>
      </c>
      <c r="AE42" s="690"/>
      <c r="AF42" s="690"/>
      <c r="AG42" s="690"/>
      <c r="AH42" s="690"/>
      <c r="AI42" s="690"/>
      <c r="AJ42" s="690"/>
      <c r="AK42" s="690"/>
      <c r="AL42" s="691" t="s">
        <v>128</v>
      </c>
      <c r="AM42" s="692"/>
      <c r="AN42" s="692"/>
      <c r="AO42" s="693"/>
      <c r="AQ42" s="785" t="s">
        <v>355</v>
      </c>
      <c r="AR42" s="786"/>
      <c r="AS42" s="786"/>
      <c r="AT42" s="786"/>
      <c r="AU42" s="786"/>
      <c r="AV42" s="786"/>
      <c r="AW42" s="786"/>
      <c r="AX42" s="786"/>
      <c r="AY42" s="787"/>
      <c r="AZ42" s="777">
        <v>676231</v>
      </c>
      <c r="BA42" s="778"/>
      <c r="BB42" s="778"/>
      <c r="BC42" s="778"/>
      <c r="BD42" s="757"/>
      <c r="BE42" s="757"/>
      <c r="BF42" s="759"/>
      <c r="BG42" s="775"/>
      <c r="BH42" s="776"/>
      <c r="BI42" s="776"/>
      <c r="BJ42" s="776"/>
      <c r="BK42" s="776"/>
      <c r="BL42" s="237"/>
      <c r="BM42" s="712" t="s">
        <v>356</v>
      </c>
      <c r="BN42" s="712"/>
      <c r="BO42" s="712"/>
      <c r="BP42" s="712"/>
      <c r="BQ42" s="712"/>
      <c r="BR42" s="712"/>
      <c r="BS42" s="712"/>
      <c r="BT42" s="712"/>
      <c r="BU42" s="713"/>
      <c r="BV42" s="777">
        <v>312</v>
      </c>
      <c r="BW42" s="778"/>
      <c r="BX42" s="778"/>
      <c r="BY42" s="778"/>
      <c r="BZ42" s="778"/>
      <c r="CA42" s="778"/>
      <c r="CB42" s="784"/>
      <c r="CD42" s="683" t="s">
        <v>357</v>
      </c>
      <c r="CE42" s="684"/>
      <c r="CF42" s="684"/>
      <c r="CG42" s="684"/>
      <c r="CH42" s="684"/>
      <c r="CI42" s="684"/>
      <c r="CJ42" s="684"/>
      <c r="CK42" s="684"/>
      <c r="CL42" s="684"/>
      <c r="CM42" s="684"/>
      <c r="CN42" s="684"/>
      <c r="CO42" s="684"/>
      <c r="CP42" s="684"/>
      <c r="CQ42" s="685"/>
      <c r="CR42" s="686">
        <v>1498246</v>
      </c>
      <c r="CS42" s="687"/>
      <c r="CT42" s="687"/>
      <c r="CU42" s="687"/>
      <c r="CV42" s="687"/>
      <c r="CW42" s="687"/>
      <c r="CX42" s="687"/>
      <c r="CY42" s="688"/>
      <c r="CZ42" s="691">
        <v>7.2</v>
      </c>
      <c r="DA42" s="692"/>
      <c r="DB42" s="692"/>
      <c r="DC42" s="704"/>
      <c r="DD42" s="695">
        <v>286972</v>
      </c>
      <c r="DE42" s="687"/>
      <c r="DF42" s="687"/>
      <c r="DG42" s="687"/>
      <c r="DH42" s="687"/>
      <c r="DI42" s="687"/>
      <c r="DJ42" s="687"/>
      <c r="DK42" s="688"/>
      <c r="DL42" s="767"/>
      <c r="DM42" s="768"/>
      <c r="DN42" s="768"/>
      <c r="DO42" s="768"/>
      <c r="DP42" s="768"/>
      <c r="DQ42" s="768"/>
      <c r="DR42" s="768"/>
      <c r="DS42" s="768"/>
      <c r="DT42" s="768"/>
      <c r="DU42" s="768"/>
      <c r="DV42" s="769"/>
      <c r="DW42" s="770"/>
      <c r="DX42" s="771"/>
      <c r="DY42" s="771"/>
      <c r="DZ42" s="771"/>
      <c r="EA42" s="771"/>
      <c r="EB42" s="771"/>
      <c r="EC42" s="772"/>
    </row>
    <row r="43" spans="2:133" ht="11.25" customHeight="1" x14ac:dyDescent="0.2">
      <c r="B43" s="736" t="s">
        <v>358</v>
      </c>
      <c r="C43" s="737"/>
      <c r="D43" s="737"/>
      <c r="E43" s="737"/>
      <c r="F43" s="737"/>
      <c r="G43" s="737"/>
      <c r="H43" s="737"/>
      <c r="I43" s="737"/>
      <c r="J43" s="737"/>
      <c r="K43" s="737"/>
      <c r="L43" s="737"/>
      <c r="M43" s="737"/>
      <c r="N43" s="737"/>
      <c r="O43" s="737"/>
      <c r="P43" s="737"/>
      <c r="Q43" s="738"/>
      <c r="R43" s="777">
        <v>21702357</v>
      </c>
      <c r="S43" s="778"/>
      <c r="T43" s="778"/>
      <c r="U43" s="778"/>
      <c r="V43" s="778"/>
      <c r="W43" s="778"/>
      <c r="X43" s="778"/>
      <c r="Y43" s="779"/>
      <c r="Z43" s="780">
        <v>100</v>
      </c>
      <c r="AA43" s="780"/>
      <c r="AB43" s="780"/>
      <c r="AC43" s="780"/>
      <c r="AD43" s="781">
        <v>9877111</v>
      </c>
      <c r="AE43" s="781"/>
      <c r="AF43" s="781"/>
      <c r="AG43" s="781"/>
      <c r="AH43" s="781"/>
      <c r="AI43" s="781"/>
      <c r="AJ43" s="781"/>
      <c r="AK43" s="781"/>
      <c r="AL43" s="782">
        <v>100</v>
      </c>
      <c r="AM43" s="758"/>
      <c r="AN43" s="758"/>
      <c r="AO43" s="783"/>
      <c r="BV43" s="238"/>
      <c r="BW43" s="238"/>
      <c r="BX43" s="238"/>
      <c r="BY43" s="238"/>
      <c r="BZ43" s="238"/>
      <c r="CA43" s="238"/>
      <c r="CB43" s="238"/>
      <c r="CD43" s="683" t="s">
        <v>359</v>
      </c>
      <c r="CE43" s="684"/>
      <c r="CF43" s="684"/>
      <c r="CG43" s="684"/>
      <c r="CH43" s="684"/>
      <c r="CI43" s="684"/>
      <c r="CJ43" s="684"/>
      <c r="CK43" s="684"/>
      <c r="CL43" s="684"/>
      <c r="CM43" s="684"/>
      <c r="CN43" s="684"/>
      <c r="CO43" s="684"/>
      <c r="CP43" s="684"/>
      <c r="CQ43" s="685"/>
      <c r="CR43" s="686">
        <v>12614</v>
      </c>
      <c r="CS43" s="722"/>
      <c r="CT43" s="722"/>
      <c r="CU43" s="722"/>
      <c r="CV43" s="722"/>
      <c r="CW43" s="722"/>
      <c r="CX43" s="722"/>
      <c r="CY43" s="723"/>
      <c r="CZ43" s="691">
        <v>0.1</v>
      </c>
      <c r="DA43" s="720"/>
      <c r="DB43" s="720"/>
      <c r="DC43" s="724"/>
      <c r="DD43" s="695">
        <v>10414</v>
      </c>
      <c r="DE43" s="722"/>
      <c r="DF43" s="722"/>
      <c r="DG43" s="722"/>
      <c r="DH43" s="722"/>
      <c r="DI43" s="722"/>
      <c r="DJ43" s="722"/>
      <c r="DK43" s="723"/>
      <c r="DL43" s="767"/>
      <c r="DM43" s="768"/>
      <c r="DN43" s="768"/>
      <c r="DO43" s="768"/>
      <c r="DP43" s="768"/>
      <c r="DQ43" s="768"/>
      <c r="DR43" s="768"/>
      <c r="DS43" s="768"/>
      <c r="DT43" s="768"/>
      <c r="DU43" s="768"/>
      <c r="DV43" s="769"/>
      <c r="DW43" s="770"/>
      <c r="DX43" s="771"/>
      <c r="DY43" s="771"/>
      <c r="DZ43" s="771"/>
      <c r="EA43" s="771"/>
      <c r="EB43" s="771"/>
      <c r="EC43" s="77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8" t="s">
        <v>306</v>
      </c>
      <c r="CE44" s="799"/>
      <c r="CF44" s="683" t="s">
        <v>360</v>
      </c>
      <c r="CG44" s="684"/>
      <c r="CH44" s="684"/>
      <c r="CI44" s="684"/>
      <c r="CJ44" s="684"/>
      <c r="CK44" s="684"/>
      <c r="CL44" s="684"/>
      <c r="CM44" s="684"/>
      <c r="CN44" s="684"/>
      <c r="CO44" s="684"/>
      <c r="CP44" s="684"/>
      <c r="CQ44" s="685"/>
      <c r="CR44" s="686">
        <v>1443177</v>
      </c>
      <c r="CS44" s="687"/>
      <c r="CT44" s="687"/>
      <c r="CU44" s="687"/>
      <c r="CV44" s="687"/>
      <c r="CW44" s="687"/>
      <c r="CX44" s="687"/>
      <c r="CY44" s="688"/>
      <c r="CZ44" s="691">
        <v>6.9</v>
      </c>
      <c r="DA44" s="692"/>
      <c r="DB44" s="692"/>
      <c r="DC44" s="704"/>
      <c r="DD44" s="695">
        <v>286972</v>
      </c>
      <c r="DE44" s="687"/>
      <c r="DF44" s="687"/>
      <c r="DG44" s="687"/>
      <c r="DH44" s="687"/>
      <c r="DI44" s="687"/>
      <c r="DJ44" s="687"/>
      <c r="DK44" s="688"/>
      <c r="DL44" s="767"/>
      <c r="DM44" s="768"/>
      <c r="DN44" s="768"/>
      <c r="DO44" s="768"/>
      <c r="DP44" s="768"/>
      <c r="DQ44" s="768"/>
      <c r="DR44" s="768"/>
      <c r="DS44" s="768"/>
      <c r="DT44" s="768"/>
      <c r="DU44" s="768"/>
      <c r="DV44" s="769"/>
      <c r="DW44" s="770"/>
      <c r="DX44" s="771"/>
      <c r="DY44" s="771"/>
      <c r="DZ44" s="771"/>
      <c r="EA44" s="771"/>
      <c r="EB44" s="771"/>
      <c r="EC44" s="772"/>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00"/>
      <c r="CE45" s="801"/>
      <c r="CF45" s="683" t="s">
        <v>362</v>
      </c>
      <c r="CG45" s="684"/>
      <c r="CH45" s="684"/>
      <c r="CI45" s="684"/>
      <c r="CJ45" s="684"/>
      <c r="CK45" s="684"/>
      <c r="CL45" s="684"/>
      <c r="CM45" s="684"/>
      <c r="CN45" s="684"/>
      <c r="CO45" s="684"/>
      <c r="CP45" s="684"/>
      <c r="CQ45" s="685"/>
      <c r="CR45" s="686">
        <v>605687</v>
      </c>
      <c r="CS45" s="722"/>
      <c r="CT45" s="722"/>
      <c r="CU45" s="722"/>
      <c r="CV45" s="722"/>
      <c r="CW45" s="722"/>
      <c r="CX45" s="722"/>
      <c r="CY45" s="723"/>
      <c r="CZ45" s="691">
        <v>2.9</v>
      </c>
      <c r="DA45" s="720"/>
      <c r="DB45" s="720"/>
      <c r="DC45" s="724"/>
      <c r="DD45" s="695">
        <v>40847</v>
      </c>
      <c r="DE45" s="722"/>
      <c r="DF45" s="722"/>
      <c r="DG45" s="722"/>
      <c r="DH45" s="722"/>
      <c r="DI45" s="722"/>
      <c r="DJ45" s="722"/>
      <c r="DK45" s="723"/>
      <c r="DL45" s="767"/>
      <c r="DM45" s="768"/>
      <c r="DN45" s="768"/>
      <c r="DO45" s="768"/>
      <c r="DP45" s="768"/>
      <c r="DQ45" s="768"/>
      <c r="DR45" s="768"/>
      <c r="DS45" s="768"/>
      <c r="DT45" s="768"/>
      <c r="DU45" s="768"/>
      <c r="DV45" s="769"/>
      <c r="DW45" s="770"/>
      <c r="DX45" s="771"/>
      <c r="DY45" s="771"/>
      <c r="DZ45" s="771"/>
      <c r="EA45" s="771"/>
      <c r="EB45" s="771"/>
      <c r="EC45" s="772"/>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00"/>
      <c r="CE46" s="801"/>
      <c r="CF46" s="683" t="s">
        <v>364</v>
      </c>
      <c r="CG46" s="684"/>
      <c r="CH46" s="684"/>
      <c r="CI46" s="684"/>
      <c r="CJ46" s="684"/>
      <c r="CK46" s="684"/>
      <c r="CL46" s="684"/>
      <c r="CM46" s="684"/>
      <c r="CN46" s="684"/>
      <c r="CO46" s="684"/>
      <c r="CP46" s="684"/>
      <c r="CQ46" s="685"/>
      <c r="CR46" s="686">
        <v>667524</v>
      </c>
      <c r="CS46" s="687"/>
      <c r="CT46" s="687"/>
      <c r="CU46" s="687"/>
      <c r="CV46" s="687"/>
      <c r="CW46" s="687"/>
      <c r="CX46" s="687"/>
      <c r="CY46" s="688"/>
      <c r="CZ46" s="691">
        <v>3.2</v>
      </c>
      <c r="DA46" s="692"/>
      <c r="DB46" s="692"/>
      <c r="DC46" s="704"/>
      <c r="DD46" s="695">
        <v>243709</v>
      </c>
      <c r="DE46" s="687"/>
      <c r="DF46" s="687"/>
      <c r="DG46" s="687"/>
      <c r="DH46" s="687"/>
      <c r="DI46" s="687"/>
      <c r="DJ46" s="687"/>
      <c r="DK46" s="688"/>
      <c r="DL46" s="767"/>
      <c r="DM46" s="768"/>
      <c r="DN46" s="768"/>
      <c r="DO46" s="768"/>
      <c r="DP46" s="768"/>
      <c r="DQ46" s="768"/>
      <c r="DR46" s="768"/>
      <c r="DS46" s="768"/>
      <c r="DT46" s="768"/>
      <c r="DU46" s="768"/>
      <c r="DV46" s="769"/>
      <c r="DW46" s="770"/>
      <c r="DX46" s="771"/>
      <c r="DY46" s="771"/>
      <c r="DZ46" s="771"/>
      <c r="EA46" s="771"/>
      <c r="EB46" s="771"/>
      <c r="EC46" s="772"/>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0"/>
      <c r="CE47" s="801"/>
      <c r="CF47" s="683" t="s">
        <v>366</v>
      </c>
      <c r="CG47" s="684"/>
      <c r="CH47" s="684"/>
      <c r="CI47" s="684"/>
      <c r="CJ47" s="684"/>
      <c r="CK47" s="684"/>
      <c r="CL47" s="684"/>
      <c r="CM47" s="684"/>
      <c r="CN47" s="684"/>
      <c r="CO47" s="684"/>
      <c r="CP47" s="684"/>
      <c r="CQ47" s="685"/>
      <c r="CR47" s="686">
        <v>55069</v>
      </c>
      <c r="CS47" s="722"/>
      <c r="CT47" s="722"/>
      <c r="CU47" s="722"/>
      <c r="CV47" s="722"/>
      <c r="CW47" s="722"/>
      <c r="CX47" s="722"/>
      <c r="CY47" s="723"/>
      <c r="CZ47" s="691">
        <v>0.3</v>
      </c>
      <c r="DA47" s="720"/>
      <c r="DB47" s="720"/>
      <c r="DC47" s="724"/>
      <c r="DD47" s="695" t="s">
        <v>128</v>
      </c>
      <c r="DE47" s="722"/>
      <c r="DF47" s="722"/>
      <c r="DG47" s="722"/>
      <c r="DH47" s="722"/>
      <c r="DI47" s="722"/>
      <c r="DJ47" s="722"/>
      <c r="DK47" s="723"/>
      <c r="DL47" s="767"/>
      <c r="DM47" s="768"/>
      <c r="DN47" s="768"/>
      <c r="DO47" s="768"/>
      <c r="DP47" s="768"/>
      <c r="DQ47" s="768"/>
      <c r="DR47" s="768"/>
      <c r="DS47" s="768"/>
      <c r="DT47" s="768"/>
      <c r="DU47" s="768"/>
      <c r="DV47" s="769"/>
      <c r="DW47" s="770"/>
      <c r="DX47" s="771"/>
      <c r="DY47" s="771"/>
      <c r="DZ47" s="771"/>
      <c r="EA47" s="771"/>
      <c r="EB47" s="771"/>
      <c r="EC47" s="77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2"/>
      <c r="CE48" s="803"/>
      <c r="CF48" s="683" t="s">
        <v>367</v>
      </c>
      <c r="CG48" s="684"/>
      <c r="CH48" s="684"/>
      <c r="CI48" s="684"/>
      <c r="CJ48" s="684"/>
      <c r="CK48" s="684"/>
      <c r="CL48" s="684"/>
      <c r="CM48" s="684"/>
      <c r="CN48" s="684"/>
      <c r="CO48" s="684"/>
      <c r="CP48" s="684"/>
      <c r="CQ48" s="685"/>
      <c r="CR48" s="686" t="s">
        <v>235</v>
      </c>
      <c r="CS48" s="687"/>
      <c r="CT48" s="687"/>
      <c r="CU48" s="687"/>
      <c r="CV48" s="687"/>
      <c r="CW48" s="687"/>
      <c r="CX48" s="687"/>
      <c r="CY48" s="688"/>
      <c r="CZ48" s="691" t="s">
        <v>128</v>
      </c>
      <c r="DA48" s="692"/>
      <c r="DB48" s="692"/>
      <c r="DC48" s="704"/>
      <c r="DD48" s="695" t="s">
        <v>235</v>
      </c>
      <c r="DE48" s="687"/>
      <c r="DF48" s="687"/>
      <c r="DG48" s="687"/>
      <c r="DH48" s="687"/>
      <c r="DI48" s="687"/>
      <c r="DJ48" s="687"/>
      <c r="DK48" s="688"/>
      <c r="DL48" s="767"/>
      <c r="DM48" s="768"/>
      <c r="DN48" s="768"/>
      <c r="DO48" s="768"/>
      <c r="DP48" s="768"/>
      <c r="DQ48" s="768"/>
      <c r="DR48" s="768"/>
      <c r="DS48" s="768"/>
      <c r="DT48" s="768"/>
      <c r="DU48" s="768"/>
      <c r="DV48" s="769"/>
      <c r="DW48" s="770"/>
      <c r="DX48" s="771"/>
      <c r="DY48" s="771"/>
      <c r="DZ48" s="771"/>
      <c r="EA48" s="771"/>
      <c r="EB48" s="771"/>
      <c r="EC48" s="77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6" t="s">
        <v>368</v>
      </c>
      <c r="CE49" s="737"/>
      <c r="CF49" s="737"/>
      <c r="CG49" s="737"/>
      <c r="CH49" s="737"/>
      <c r="CI49" s="737"/>
      <c r="CJ49" s="737"/>
      <c r="CK49" s="737"/>
      <c r="CL49" s="737"/>
      <c r="CM49" s="737"/>
      <c r="CN49" s="737"/>
      <c r="CO49" s="737"/>
      <c r="CP49" s="737"/>
      <c r="CQ49" s="738"/>
      <c r="CR49" s="777">
        <v>20926157</v>
      </c>
      <c r="CS49" s="757"/>
      <c r="CT49" s="757"/>
      <c r="CU49" s="757"/>
      <c r="CV49" s="757"/>
      <c r="CW49" s="757"/>
      <c r="CX49" s="757"/>
      <c r="CY49" s="788"/>
      <c r="CZ49" s="782">
        <v>100</v>
      </c>
      <c r="DA49" s="789"/>
      <c r="DB49" s="789"/>
      <c r="DC49" s="790"/>
      <c r="DD49" s="791">
        <v>11571707</v>
      </c>
      <c r="DE49" s="757"/>
      <c r="DF49" s="757"/>
      <c r="DG49" s="757"/>
      <c r="DH49" s="757"/>
      <c r="DI49" s="757"/>
      <c r="DJ49" s="757"/>
      <c r="DK49" s="788"/>
      <c r="DL49" s="792"/>
      <c r="DM49" s="793"/>
      <c r="DN49" s="793"/>
      <c r="DO49" s="793"/>
      <c r="DP49" s="793"/>
      <c r="DQ49" s="793"/>
      <c r="DR49" s="793"/>
      <c r="DS49" s="793"/>
      <c r="DT49" s="793"/>
      <c r="DU49" s="793"/>
      <c r="DV49" s="794"/>
      <c r="DW49" s="795"/>
      <c r="DX49" s="796"/>
      <c r="DY49" s="796"/>
      <c r="DZ49" s="796"/>
      <c r="EA49" s="796"/>
      <c r="EB49" s="796"/>
      <c r="EC49" s="797"/>
    </row>
  </sheetData>
  <sheetProtection algorithmName="SHA-512" hashValue="HqpW58Ha4kE6JzUpUxc1lS9h6eHOQx6qSkD55X7/5JOWf6YjyCM0E92PCcrB6YurD9k3wZMcBeKOpPglNB3M4g==" saltValue="cquRI0wazPV9jm8lpDEwA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3" t="s">
        <v>370</v>
      </c>
      <c r="DK2" s="834"/>
      <c r="DL2" s="834"/>
      <c r="DM2" s="834"/>
      <c r="DN2" s="834"/>
      <c r="DO2" s="835"/>
      <c r="DP2" s="251"/>
      <c r="DQ2" s="833" t="s">
        <v>371</v>
      </c>
      <c r="DR2" s="834"/>
      <c r="DS2" s="834"/>
      <c r="DT2" s="834"/>
      <c r="DU2" s="834"/>
      <c r="DV2" s="834"/>
      <c r="DW2" s="834"/>
      <c r="DX2" s="834"/>
      <c r="DY2" s="834"/>
      <c r="DZ2" s="835"/>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6" t="s">
        <v>372</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7" t="s">
        <v>374</v>
      </c>
      <c r="B5" s="828"/>
      <c r="C5" s="828"/>
      <c r="D5" s="828"/>
      <c r="E5" s="828"/>
      <c r="F5" s="828"/>
      <c r="G5" s="828"/>
      <c r="H5" s="828"/>
      <c r="I5" s="828"/>
      <c r="J5" s="828"/>
      <c r="K5" s="828"/>
      <c r="L5" s="828"/>
      <c r="M5" s="828"/>
      <c r="N5" s="828"/>
      <c r="O5" s="828"/>
      <c r="P5" s="829"/>
      <c r="Q5" s="804" t="s">
        <v>375</v>
      </c>
      <c r="R5" s="805"/>
      <c r="S5" s="805"/>
      <c r="T5" s="805"/>
      <c r="U5" s="806"/>
      <c r="V5" s="804" t="s">
        <v>376</v>
      </c>
      <c r="W5" s="805"/>
      <c r="X5" s="805"/>
      <c r="Y5" s="805"/>
      <c r="Z5" s="806"/>
      <c r="AA5" s="804" t="s">
        <v>377</v>
      </c>
      <c r="AB5" s="805"/>
      <c r="AC5" s="805"/>
      <c r="AD5" s="805"/>
      <c r="AE5" s="805"/>
      <c r="AF5" s="837" t="s">
        <v>378</v>
      </c>
      <c r="AG5" s="805"/>
      <c r="AH5" s="805"/>
      <c r="AI5" s="805"/>
      <c r="AJ5" s="816"/>
      <c r="AK5" s="805" t="s">
        <v>379</v>
      </c>
      <c r="AL5" s="805"/>
      <c r="AM5" s="805"/>
      <c r="AN5" s="805"/>
      <c r="AO5" s="806"/>
      <c r="AP5" s="804" t="s">
        <v>380</v>
      </c>
      <c r="AQ5" s="805"/>
      <c r="AR5" s="805"/>
      <c r="AS5" s="805"/>
      <c r="AT5" s="806"/>
      <c r="AU5" s="804" t="s">
        <v>381</v>
      </c>
      <c r="AV5" s="805"/>
      <c r="AW5" s="805"/>
      <c r="AX5" s="805"/>
      <c r="AY5" s="816"/>
      <c r="AZ5" s="258"/>
      <c r="BA5" s="258"/>
      <c r="BB5" s="258"/>
      <c r="BC5" s="258"/>
      <c r="BD5" s="258"/>
      <c r="BE5" s="259"/>
      <c r="BF5" s="259"/>
      <c r="BG5" s="259"/>
      <c r="BH5" s="259"/>
      <c r="BI5" s="259"/>
      <c r="BJ5" s="259"/>
      <c r="BK5" s="259"/>
      <c r="BL5" s="259"/>
      <c r="BM5" s="259"/>
      <c r="BN5" s="259"/>
      <c r="BO5" s="259"/>
      <c r="BP5" s="259"/>
      <c r="BQ5" s="827" t="s">
        <v>382</v>
      </c>
      <c r="BR5" s="828"/>
      <c r="BS5" s="828"/>
      <c r="BT5" s="828"/>
      <c r="BU5" s="828"/>
      <c r="BV5" s="828"/>
      <c r="BW5" s="828"/>
      <c r="BX5" s="828"/>
      <c r="BY5" s="828"/>
      <c r="BZ5" s="828"/>
      <c r="CA5" s="828"/>
      <c r="CB5" s="828"/>
      <c r="CC5" s="828"/>
      <c r="CD5" s="828"/>
      <c r="CE5" s="828"/>
      <c r="CF5" s="828"/>
      <c r="CG5" s="829"/>
      <c r="CH5" s="804" t="s">
        <v>383</v>
      </c>
      <c r="CI5" s="805"/>
      <c r="CJ5" s="805"/>
      <c r="CK5" s="805"/>
      <c r="CL5" s="806"/>
      <c r="CM5" s="804" t="s">
        <v>384</v>
      </c>
      <c r="CN5" s="805"/>
      <c r="CO5" s="805"/>
      <c r="CP5" s="805"/>
      <c r="CQ5" s="806"/>
      <c r="CR5" s="804" t="s">
        <v>385</v>
      </c>
      <c r="CS5" s="805"/>
      <c r="CT5" s="805"/>
      <c r="CU5" s="805"/>
      <c r="CV5" s="806"/>
      <c r="CW5" s="804" t="s">
        <v>386</v>
      </c>
      <c r="CX5" s="805"/>
      <c r="CY5" s="805"/>
      <c r="CZ5" s="805"/>
      <c r="DA5" s="806"/>
      <c r="DB5" s="804" t="s">
        <v>387</v>
      </c>
      <c r="DC5" s="805"/>
      <c r="DD5" s="805"/>
      <c r="DE5" s="805"/>
      <c r="DF5" s="806"/>
      <c r="DG5" s="810" t="s">
        <v>388</v>
      </c>
      <c r="DH5" s="811"/>
      <c r="DI5" s="811"/>
      <c r="DJ5" s="811"/>
      <c r="DK5" s="812"/>
      <c r="DL5" s="810" t="s">
        <v>389</v>
      </c>
      <c r="DM5" s="811"/>
      <c r="DN5" s="811"/>
      <c r="DO5" s="811"/>
      <c r="DP5" s="812"/>
      <c r="DQ5" s="804" t="s">
        <v>390</v>
      </c>
      <c r="DR5" s="805"/>
      <c r="DS5" s="805"/>
      <c r="DT5" s="805"/>
      <c r="DU5" s="806"/>
      <c r="DV5" s="804" t="s">
        <v>381</v>
      </c>
      <c r="DW5" s="805"/>
      <c r="DX5" s="805"/>
      <c r="DY5" s="805"/>
      <c r="DZ5" s="816"/>
      <c r="EA5" s="256"/>
    </row>
    <row r="6" spans="1:131" s="257" customFormat="1" ht="26.25" customHeight="1" thickBot="1" x14ac:dyDescent="0.25">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38"/>
      <c r="AG6" s="808"/>
      <c r="AH6" s="808"/>
      <c r="AI6" s="808"/>
      <c r="AJ6" s="817"/>
      <c r="AK6" s="808"/>
      <c r="AL6" s="808"/>
      <c r="AM6" s="808"/>
      <c r="AN6" s="808"/>
      <c r="AO6" s="809"/>
      <c r="AP6" s="807"/>
      <c r="AQ6" s="808"/>
      <c r="AR6" s="808"/>
      <c r="AS6" s="808"/>
      <c r="AT6" s="809"/>
      <c r="AU6" s="807"/>
      <c r="AV6" s="808"/>
      <c r="AW6" s="808"/>
      <c r="AX6" s="808"/>
      <c r="AY6" s="817"/>
      <c r="AZ6" s="254"/>
      <c r="BA6" s="254"/>
      <c r="BB6" s="254"/>
      <c r="BC6" s="254"/>
      <c r="BD6" s="254"/>
      <c r="BE6" s="255"/>
      <c r="BF6" s="255"/>
      <c r="BG6" s="255"/>
      <c r="BH6" s="255"/>
      <c r="BI6" s="255"/>
      <c r="BJ6" s="255"/>
      <c r="BK6" s="255"/>
      <c r="BL6" s="255"/>
      <c r="BM6" s="255"/>
      <c r="BN6" s="255"/>
      <c r="BO6" s="255"/>
      <c r="BP6" s="255"/>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6"/>
    </row>
    <row r="7" spans="1:131" s="257" customFormat="1" ht="26.25" customHeight="1" thickTop="1" x14ac:dyDescent="0.2">
      <c r="A7" s="260">
        <v>1</v>
      </c>
      <c r="B7" s="818" t="s">
        <v>391</v>
      </c>
      <c r="C7" s="819"/>
      <c r="D7" s="819"/>
      <c r="E7" s="819"/>
      <c r="F7" s="819"/>
      <c r="G7" s="819"/>
      <c r="H7" s="819"/>
      <c r="I7" s="819"/>
      <c r="J7" s="819"/>
      <c r="K7" s="819"/>
      <c r="L7" s="819"/>
      <c r="M7" s="819"/>
      <c r="N7" s="819"/>
      <c r="O7" s="819"/>
      <c r="P7" s="820"/>
      <c r="Q7" s="821">
        <v>210800</v>
      </c>
      <c r="R7" s="822"/>
      <c r="S7" s="822"/>
      <c r="T7" s="822"/>
      <c r="U7" s="822"/>
      <c r="V7" s="822">
        <v>21024</v>
      </c>
      <c r="W7" s="822"/>
      <c r="X7" s="822"/>
      <c r="Y7" s="822"/>
      <c r="Z7" s="822"/>
      <c r="AA7" s="822">
        <v>776</v>
      </c>
      <c r="AB7" s="822"/>
      <c r="AC7" s="822"/>
      <c r="AD7" s="822"/>
      <c r="AE7" s="823"/>
      <c r="AF7" s="824">
        <v>611</v>
      </c>
      <c r="AG7" s="825"/>
      <c r="AH7" s="825"/>
      <c r="AI7" s="825"/>
      <c r="AJ7" s="826"/>
      <c r="AK7" s="861" t="s">
        <v>599</v>
      </c>
      <c r="AL7" s="862"/>
      <c r="AM7" s="862"/>
      <c r="AN7" s="862"/>
      <c r="AO7" s="862"/>
      <c r="AP7" s="862">
        <v>20958</v>
      </c>
      <c r="AQ7" s="862"/>
      <c r="AR7" s="862"/>
      <c r="AS7" s="862"/>
      <c r="AT7" s="862"/>
      <c r="AU7" s="863"/>
      <c r="AV7" s="863"/>
      <c r="AW7" s="863"/>
      <c r="AX7" s="863"/>
      <c r="AY7" s="864"/>
      <c r="AZ7" s="254"/>
      <c r="BA7" s="254"/>
      <c r="BB7" s="254"/>
      <c r="BC7" s="254"/>
      <c r="BD7" s="254"/>
      <c r="BE7" s="255"/>
      <c r="BF7" s="255"/>
      <c r="BG7" s="255"/>
      <c r="BH7" s="255"/>
      <c r="BI7" s="255"/>
      <c r="BJ7" s="255"/>
      <c r="BK7" s="255"/>
      <c r="BL7" s="255"/>
      <c r="BM7" s="255"/>
      <c r="BN7" s="255"/>
      <c r="BO7" s="255"/>
      <c r="BP7" s="255"/>
      <c r="BQ7" s="261">
        <v>1</v>
      </c>
      <c r="BR7" s="262"/>
      <c r="BS7" s="865" t="s">
        <v>600</v>
      </c>
      <c r="BT7" s="866"/>
      <c r="BU7" s="866"/>
      <c r="BV7" s="866"/>
      <c r="BW7" s="866"/>
      <c r="BX7" s="866"/>
      <c r="BY7" s="866"/>
      <c r="BZ7" s="866"/>
      <c r="CA7" s="866"/>
      <c r="CB7" s="866"/>
      <c r="CC7" s="866"/>
      <c r="CD7" s="866"/>
      <c r="CE7" s="866"/>
      <c r="CF7" s="866"/>
      <c r="CG7" s="867"/>
      <c r="CH7" s="858">
        <v>0</v>
      </c>
      <c r="CI7" s="859"/>
      <c r="CJ7" s="859"/>
      <c r="CK7" s="859"/>
      <c r="CL7" s="860"/>
      <c r="CM7" s="858">
        <v>9</v>
      </c>
      <c r="CN7" s="859"/>
      <c r="CO7" s="859"/>
      <c r="CP7" s="859"/>
      <c r="CQ7" s="860"/>
      <c r="CR7" s="858">
        <v>8</v>
      </c>
      <c r="CS7" s="859"/>
      <c r="CT7" s="859"/>
      <c r="CU7" s="859"/>
      <c r="CV7" s="860"/>
      <c r="CW7" s="858" t="s">
        <v>587</v>
      </c>
      <c r="CX7" s="859"/>
      <c r="CY7" s="859"/>
      <c r="CZ7" s="859"/>
      <c r="DA7" s="860"/>
      <c r="DB7" s="858" t="s">
        <v>587</v>
      </c>
      <c r="DC7" s="859"/>
      <c r="DD7" s="859"/>
      <c r="DE7" s="859"/>
      <c r="DF7" s="860"/>
      <c r="DG7" s="858">
        <v>0</v>
      </c>
      <c r="DH7" s="859"/>
      <c r="DI7" s="859"/>
      <c r="DJ7" s="859"/>
      <c r="DK7" s="860"/>
      <c r="DL7" s="858">
        <v>0</v>
      </c>
      <c r="DM7" s="859"/>
      <c r="DN7" s="859"/>
      <c r="DO7" s="859"/>
      <c r="DP7" s="860"/>
      <c r="DQ7" s="858" t="s">
        <v>587</v>
      </c>
      <c r="DR7" s="859"/>
      <c r="DS7" s="859"/>
      <c r="DT7" s="859"/>
      <c r="DU7" s="860"/>
      <c r="DV7" s="839"/>
      <c r="DW7" s="840"/>
      <c r="DX7" s="840"/>
      <c r="DY7" s="840"/>
      <c r="DZ7" s="841"/>
      <c r="EA7" s="256"/>
    </row>
    <row r="8" spans="1:131" s="257" customFormat="1" ht="26.25" customHeight="1" x14ac:dyDescent="0.2">
      <c r="A8" s="263">
        <v>2</v>
      </c>
      <c r="B8" s="842"/>
      <c r="C8" s="843"/>
      <c r="D8" s="843"/>
      <c r="E8" s="843"/>
      <c r="F8" s="843"/>
      <c r="G8" s="843"/>
      <c r="H8" s="843"/>
      <c r="I8" s="843"/>
      <c r="J8" s="843"/>
      <c r="K8" s="843"/>
      <c r="L8" s="843"/>
      <c r="M8" s="843"/>
      <c r="N8" s="843"/>
      <c r="O8" s="843"/>
      <c r="P8" s="844"/>
      <c r="Q8" s="845"/>
      <c r="R8" s="846"/>
      <c r="S8" s="846"/>
      <c r="T8" s="846"/>
      <c r="U8" s="846"/>
      <c r="V8" s="846"/>
      <c r="W8" s="846"/>
      <c r="X8" s="846"/>
      <c r="Y8" s="846"/>
      <c r="Z8" s="846"/>
      <c r="AA8" s="846"/>
      <c r="AB8" s="846"/>
      <c r="AC8" s="846"/>
      <c r="AD8" s="846"/>
      <c r="AE8" s="847"/>
      <c r="AF8" s="848"/>
      <c r="AG8" s="849"/>
      <c r="AH8" s="849"/>
      <c r="AI8" s="849"/>
      <c r="AJ8" s="850"/>
      <c r="AK8" s="851"/>
      <c r="AL8" s="852"/>
      <c r="AM8" s="852"/>
      <c r="AN8" s="852"/>
      <c r="AO8" s="852"/>
      <c r="AP8" s="852"/>
      <c r="AQ8" s="852"/>
      <c r="AR8" s="852"/>
      <c r="AS8" s="852"/>
      <c r="AT8" s="852"/>
      <c r="AU8" s="853"/>
      <c r="AV8" s="853"/>
      <c r="AW8" s="853"/>
      <c r="AX8" s="853"/>
      <c r="AY8" s="854"/>
      <c r="AZ8" s="254"/>
      <c r="BA8" s="254"/>
      <c r="BB8" s="254"/>
      <c r="BC8" s="254"/>
      <c r="BD8" s="254"/>
      <c r="BE8" s="255"/>
      <c r="BF8" s="255"/>
      <c r="BG8" s="255"/>
      <c r="BH8" s="255"/>
      <c r="BI8" s="255"/>
      <c r="BJ8" s="255"/>
      <c r="BK8" s="255"/>
      <c r="BL8" s="255"/>
      <c r="BM8" s="255"/>
      <c r="BN8" s="255"/>
      <c r="BO8" s="255"/>
      <c r="BP8" s="255"/>
      <c r="BQ8" s="264">
        <v>2</v>
      </c>
      <c r="BR8" s="265"/>
      <c r="BS8" s="855"/>
      <c r="BT8" s="856"/>
      <c r="BU8" s="856"/>
      <c r="BV8" s="856"/>
      <c r="BW8" s="856"/>
      <c r="BX8" s="856"/>
      <c r="BY8" s="856"/>
      <c r="BZ8" s="856"/>
      <c r="CA8" s="856"/>
      <c r="CB8" s="856"/>
      <c r="CC8" s="856"/>
      <c r="CD8" s="856"/>
      <c r="CE8" s="856"/>
      <c r="CF8" s="856"/>
      <c r="CG8" s="857"/>
      <c r="CH8" s="868"/>
      <c r="CI8" s="869"/>
      <c r="CJ8" s="869"/>
      <c r="CK8" s="869"/>
      <c r="CL8" s="870"/>
      <c r="CM8" s="868"/>
      <c r="CN8" s="869"/>
      <c r="CO8" s="869"/>
      <c r="CP8" s="869"/>
      <c r="CQ8" s="870"/>
      <c r="CR8" s="868"/>
      <c r="CS8" s="869"/>
      <c r="CT8" s="869"/>
      <c r="CU8" s="869"/>
      <c r="CV8" s="870"/>
      <c r="CW8" s="868"/>
      <c r="CX8" s="869"/>
      <c r="CY8" s="869"/>
      <c r="CZ8" s="869"/>
      <c r="DA8" s="870"/>
      <c r="DB8" s="868"/>
      <c r="DC8" s="869"/>
      <c r="DD8" s="869"/>
      <c r="DE8" s="869"/>
      <c r="DF8" s="870"/>
      <c r="DG8" s="868"/>
      <c r="DH8" s="869"/>
      <c r="DI8" s="869"/>
      <c r="DJ8" s="869"/>
      <c r="DK8" s="870"/>
      <c r="DL8" s="868"/>
      <c r="DM8" s="869"/>
      <c r="DN8" s="869"/>
      <c r="DO8" s="869"/>
      <c r="DP8" s="870"/>
      <c r="DQ8" s="868"/>
      <c r="DR8" s="869"/>
      <c r="DS8" s="869"/>
      <c r="DT8" s="869"/>
      <c r="DU8" s="870"/>
      <c r="DV8" s="871"/>
      <c r="DW8" s="872"/>
      <c r="DX8" s="872"/>
      <c r="DY8" s="872"/>
      <c r="DZ8" s="873"/>
      <c r="EA8" s="256"/>
    </row>
    <row r="9" spans="1:131" s="257" customFormat="1" ht="26.25" customHeight="1" x14ac:dyDescent="0.2">
      <c r="A9" s="263">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51"/>
      <c r="AL9" s="852"/>
      <c r="AM9" s="852"/>
      <c r="AN9" s="852"/>
      <c r="AO9" s="852"/>
      <c r="AP9" s="852"/>
      <c r="AQ9" s="852"/>
      <c r="AR9" s="852"/>
      <c r="AS9" s="852"/>
      <c r="AT9" s="852"/>
      <c r="AU9" s="853"/>
      <c r="AV9" s="853"/>
      <c r="AW9" s="853"/>
      <c r="AX9" s="853"/>
      <c r="AY9" s="854"/>
      <c r="AZ9" s="254"/>
      <c r="BA9" s="254"/>
      <c r="BB9" s="254"/>
      <c r="BC9" s="254"/>
      <c r="BD9" s="254"/>
      <c r="BE9" s="255"/>
      <c r="BF9" s="255"/>
      <c r="BG9" s="255"/>
      <c r="BH9" s="255"/>
      <c r="BI9" s="255"/>
      <c r="BJ9" s="255"/>
      <c r="BK9" s="255"/>
      <c r="BL9" s="255"/>
      <c r="BM9" s="255"/>
      <c r="BN9" s="255"/>
      <c r="BO9" s="255"/>
      <c r="BP9" s="255"/>
      <c r="BQ9" s="264">
        <v>3</v>
      </c>
      <c r="BR9" s="265"/>
      <c r="BS9" s="855"/>
      <c r="BT9" s="856"/>
      <c r="BU9" s="856"/>
      <c r="BV9" s="856"/>
      <c r="BW9" s="856"/>
      <c r="BX9" s="856"/>
      <c r="BY9" s="856"/>
      <c r="BZ9" s="856"/>
      <c r="CA9" s="856"/>
      <c r="CB9" s="856"/>
      <c r="CC9" s="856"/>
      <c r="CD9" s="856"/>
      <c r="CE9" s="856"/>
      <c r="CF9" s="856"/>
      <c r="CG9" s="857"/>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6"/>
    </row>
    <row r="10" spans="1:131" s="257" customFormat="1" ht="26.25" customHeight="1" x14ac:dyDescent="0.2">
      <c r="A10" s="263">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51"/>
      <c r="AL10" s="852"/>
      <c r="AM10" s="852"/>
      <c r="AN10" s="852"/>
      <c r="AO10" s="852"/>
      <c r="AP10" s="852"/>
      <c r="AQ10" s="852"/>
      <c r="AR10" s="852"/>
      <c r="AS10" s="852"/>
      <c r="AT10" s="852"/>
      <c r="AU10" s="853"/>
      <c r="AV10" s="853"/>
      <c r="AW10" s="853"/>
      <c r="AX10" s="853"/>
      <c r="AY10" s="854"/>
      <c r="AZ10" s="254"/>
      <c r="BA10" s="254"/>
      <c r="BB10" s="254"/>
      <c r="BC10" s="254"/>
      <c r="BD10" s="254"/>
      <c r="BE10" s="255"/>
      <c r="BF10" s="255"/>
      <c r="BG10" s="255"/>
      <c r="BH10" s="255"/>
      <c r="BI10" s="255"/>
      <c r="BJ10" s="255"/>
      <c r="BK10" s="255"/>
      <c r="BL10" s="255"/>
      <c r="BM10" s="255"/>
      <c r="BN10" s="255"/>
      <c r="BO10" s="255"/>
      <c r="BP10" s="255"/>
      <c r="BQ10" s="264">
        <v>4</v>
      </c>
      <c r="BR10" s="265"/>
      <c r="BS10" s="855"/>
      <c r="BT10" s="856"/>
      <c r="BU10" s="856"/>
      <c r="BV10" s="856"/>
      <c r="BW10" s="856"/>
      <c r="BX10" s="856"/>
      <c r="BY10" s="856"/>
      <c r="BZ10" s="856"/>
      <c r="CA10" s="856"/>
      <c r="CB10" s="856"/>
      <c r="CC10" s="856"/>
      <c r="CD10" s="856"/>
      <c r="CE10" s="856"/>
      <c r="CF10" s="856"/>
      <c r="CG10" s="857"/>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6"/>
    </row>
    <row r="11" spans="1:131" s="257" customFormat="1" ht="26.25" customHeight="1" x14ac:dyDescent="0.2">
      <c r="A11" s="263">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51"/>
      <c r="AL11" s="852"/>
      <c r="AM11" s="852"/>
      <c r="AN11" s="852"/>
      <c r="AO11" s="852"/>
      <c r="AP11" s="852"/>
      <c r="AQ11" s="852"/>
      <c r="AR11" s="852"/>
      <c r="AS11" s="852"/>
      <c r="AT11" s="852"/>
      <c r="AU11" s="853"/>
      <c r="AV11" s="853"/>
      <c r="AW11" s="853"/>
      <c r="AX11" s="853"/>
      <c r="AY11" s="854"/>
      <c r="AZ11" s="254"/>
      <c r="BA11" s="254"/>
      <c r="BB11" s="254"/>
      <c r="BC11" s="254"/>
      <c r="BD11" s="254"/>
      <c r="BE11" s="255"/>
      <c r="BF11" s="255"/>
      <c r="BG11" s="255"/>
      <c r="BH11" s="255"/>
      <c r="BI11" s="255"/>
      <c r="BJ11" s="255"/>
      <c r="BK11" s="255"/>
      <c r="BL11" s="255"/>
      <c r="BM11" s="255"/>
      <c r="BN11" s="255"/>
      <c r="BO11" s="255"/>
      <c r="BP11" s="255"/>
      <c r="BQ11" s="264">
        <v>5</v>
      </c>
      <c r="BR11" s="265"/>
      <c r="BS11" s="855"/>
      <c r="BT11" s="856"/>
      <c r="BU11" s="856"/>
      <c r="BV11" s="856"/>
      <c r="BW11" s="856"/>
      <c r="BX11" s="856"/>
      <c r="BY11" s="856"/>
      <c r="BZ11" s="856"/>
      <c r="CA11" s="856"/>
      <c r="CB11" s="856"/>
      <c r="CC11" s="856"/>
      <c r="CD11" s="856"/>
      <c r="CE11" s="856"/>
      <c r="CF11" s="856"/>
      <c r="CG11" s="857"/>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6"/>
    </row>
    <row r="12" spans="1:131" s="257" customFormat="1" ht="26.25" customHeight="1" x14ac:dyDescent="0.2">
      <c r="A12" s="263">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51"/>
      <c r="AL12" s="852"/>
      <c r="AM12" s="852"/>
      <c r="AN12" s="852"/>
      <c r="AO12" s="852"/>
      <c r="AP12" s="852"/>
      <c r="AQ12" s="852"/>
      <c r="AR12" s="852"/>
      <c r="AS12" s="852"/>
      <c r="AT12" s="852"/>
      <c r="AU12" s="853"/>
      <c r="AV12" s="853"/>
      <c r="AW12" s="853"/>
      <c r="AX12" s="853"/>
      <c r="AY12" s="854"/>
      <c r="AZ12" s="254"/>
      <c r="BA12" s="254"/>
      <c r="BB12" s="254"/>
      <c r="BC12" s="254"/>
      <c r="BD12" s="254"/>
      <c r="BE12" s="255"/>
      <c r="BF12" s="255"/>
      <c r="BG12" s="255"/>
      <c r="BH12" s="255"/>
      <c r="BI12" s="255"/>
      <c r="BJ12" s="255"/>
      <c r="BK12" s="255"/>
      <c r="BL12" s="255"/>
      <c r="BM12" s="255"/>
      <c r="BN12" s="255"/>
      <c r="BO12" s="255"/>
      <c r="BP12" s="255"/>
      <c r="BQ12" s="264">
        <v>6</v>
      </c>
      <c r="BR12" s="265"/>
      <c r="BS12" s="855"/>
      <c r="BT12" s="856"/>
      <c r="BU12" s="856"/>
      <c r="BV12" s="856"/>
      <c r="BW12" s="856"/>
      <c r="BX12" s="856"/>
      <c r="BY12" s="856"/>
      <c r="BZ12" s="856"/>
      <c r="CA12" s="856"/>
      <c r="CB12" s="856"/>
      <c r="CC12" s="856"/>
      <c r="CD12" s="856"/>
      <c r="CE12" s="856"/>
      <c r="CF12" s="856"/>
      <c r="CG12" s="857"/>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6"/>
    </row>
    <row r="13" spans="1:131" s="257" customFormat="1" ht="26.25" customHeight="1" x14ac:dyDescent="0.2">
      <c r="A13" s="263">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51"/>
      <c r="AL13" s="852"/>
      <c r="AM13" s="852"/>
      <c r="AN13" s="852"/>
      <c r="AO13" s="852"/>
      <c r="AP13" s="852"/>
      <c r="AQ13" s="852"/>
      <c r="AR13" s="852"/>
      <c r="AS13" s="852"/>
      <c r="AT13" s="852"/>
      <c r="AU13" s="853"/>
      <c r="AV13" s="853"/>
      <c r="AW13" s="853"/>
      <c r="AX13" s="853"/>
      <c r="AY13" s="854"/>
      <c r="AZ13" s="254"/>
      <c r="BA13" s="254"/>
      <c r="BB13" s="254"/>
      <c r="BC13" s="254"/>
      <c r="BD13" s="254"/>
      <c r="BE13" s="255"/>
      <c r="BF13" s="255"/>
      <c r="BG13" s="255"/>
      <c r="BH13" s="255"/>
      <c r="BI13" s="255"/>
      <c r="BJ13" s="255"/>
      <c r="BK13" s="255"/>
      <c r="BL13" s="255"/>
      <c r="BM13" s="255"/>
      <c r="BN13" s="255"/>
      <c r="BO13" s="255"/>
      <c r="BP13" s="255"/>
      <c r="BQ13" s="264">
        <v>7</v>
      </c>
      <c r="BR13" s="265"/>
      <c r="BS13" s="855"/>
      <c r="BT13" s="856"/>
      <c r="BU13" s="856"/>
      <c r="BV13" s="856"/>
      <c r="BW13" s="856"/>
      <c r="BX13" s="856"/>
      <c r="BY13" s="856"/>
      <c r="BZ13" s="856"/>
      <c r="CA13" s="856"/>
      <c r="CB13" s="856"/>
      <c r="CC13" s="856"/>
      <c r="CD13" s="856"/>
      <c r="CE13" s="856"/>
      <c r="CF13" s="856"/>
      <c r="CG13" s="857"/>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6"/>
    </row>
    <row r="14" spans="1:131" s="257" customFormat="1" ht="26.25" customHeight="1" x14ac:dyDescent="0.2">
      <c r="A14" s="263">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51"/>
      <c r="AL14" s="852"/>
      <c r="AM14" s="852"/>
      <c r="AN14" s="852"/>
      <c r="AO14" s="852"/>
      <c r="AP14" s="852"/>
      <c r="AQ14" s="852"/>
      <c r="AR14" s="852"/>
      <c r="AS14" s="852"/>
      <c r="AT14" s="852"/>
      <c r="AU14" s="853"/>
      <c r="AV14" s="853"/>
      <c r="AW14" s="853"/>
      <c r="AX14" s="853"/>
      <c r="AY14" s="854"/>
      <c r="AZ14" s="254"/>
      <c r="BA14" s="254"/>
      <c r="BB14" s="254"/>
      <c r="BC14" s="254"/>
      <c r="BD14" s="254"/>
      <c r="BE14" s="255"/>
      <c r="BF14" s="255"/>
      <c r="BG14" s="255"/>
      <c r="BH14" s="255"/>
      <c r="BI14" s="255"/>
      <c r="BJ14" s="255"/>
      <c r="BK14" s="255"/>
      <c r="BL14" s="255"/>
      <c r="BM14" s="255"/>
      <c r="BN14" s="255"/>
      <c r="BO14" s="255"/>
      <c r="BP14" s="255"/>
      <c r="BQ14" s="264">
        <v>8</v>
      </c>
      <c r="BR14" s="265"/>
      <c r="BS14" s="855"/>
      <c r="BT14" s="856"/>
      <c r="BU14" s="856"/>
      <c r="BV14" s="856"/>
      <c r="BW14" s="856"/>
      <c r="BX14" s="856"/>
      <c r="BY14" s="856"/>
      <c r="BZ14" s="856"/>
      <c r="CA14" s="856"/>
      <c r="CB14" s="856"/>
      <c r="CC14" s="856"/>
      <c r="CD14" s="856"/>
      <c r="CE14" s="856"/>
      <c r="CF14" s="856"/>
      <c r="CG14" s="857"/>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6"/>
    </row>
    <row r="15" spans="1:131" s="257" customFormat="1" ht="26.25" customHeight="1" x14ac:dyDescent="0.2">
      <c r="A15" s="263">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51"/>
      <c r="AL15" s="852"/>
      <c r="AM15" s="852"/>
      <c r="AN15" s="852"/>
      <c r="AO15" s="852"/>
      <c r="AP15" s="852"/>
      <c r="AQ15" s="852"/>
      <c r="AR15" s="852"/>
      <c r="AS15" s="852"/>
      <c r="AT15" s="852"/>
      <c r="AU15" s="853"/>
      <c r="AV15" s="853"/>
      <c r="AW15" s="853"/>
      <c r="AX15" s="853"/>
      <c r="AY15" s="854"/>
      <c r="AZ15" s="254"/>
      <c r="BA15" s="254"/>
      <c r="BB15" s="254"/>
      <c r="BC15" s="254"/>
      <c r="BD15" s="254"/>
      <c r="BE15" s="255"/>
      <c r="BF15" s="255"/>
      <c r="BG15" s="255"/>
      <c r="BH15" s="255"/>
      <c r="BI15" s="255"/>
      <c r="BJ15" s="255"/>
      <c r="BK15" s="255"/>
      <c r="BL15" s="255"/>
      <c r="BM15" s="255"/>
      <c r="BN15" s="255"/>
      <c r="BO15" s="255"/>
      <c r="BP15" s="255"/>
      <c r="BQ15" s="264">
        <v>9</v>
      </c>
      <c r="BR15" s="265"/>
      <c r="BS15" s="855"/>
      <c r="BT15" s="856"/>
      <c r="BU15" s="856"/>
      <c r="BV15" s="856"/>
      <c r="BW15" s="856"/>
      <c r="BX15" s="856"/>
      <c r="BY15" s="856"/>
      <c r="BZ15" s="856"/>
      <c r="CA15" s="856"/>
      <c r="CB15" s="856"/>
      <c r="CC15" s="856"/>
      <c r="CD15" s="856"/>
      <c r="CE15" s="856"/>
      <c r="CF15" s="856"/>
      <c r="CG15" s="857"/>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6"/>
    </row>
    <row r="16" spans="1:131" s="257" customFormat="1" ht="26.25" customHeight="1" x14ac:dyDescent="0.2">
      <c r="A16" s="263">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51"/>
      <c r="AL16" s="852"/>
      <c r="AM16" s="852"/>
      <c r="AN16" s="852"/>
      <c r="AO16" s="852"/>
      <c r="AP16" s="852"/>
      <c r="AQ16" s="852"/>
      <c r="AR16" s="852"/>
      <c r="AS16" s="852"/>
      <c r="AT16" s="852"/>
      <c r="AU16" s="853"/>
      <c r="AV16" s="853"/>
      <c r="AW16" s="853"/>
      <c r="AX16" s="853"/>
      <c r="AY16" s="854"/>
      <c r="AZ16" s="254"/>
      <c r="BA16" s="254"/>
      <c r="BB16" s="254"/>
      <c r="BC16" s="254"/>
      <c r="BD16" s="254"/>
      <c r="BE16" s="255"/>
      <c r="BF16" s="255"/>
      <c r="BG16" s="255"/>
      <c r="BH16" s="255"/>
      <c r="BI16" s="255"/>
      <c r="BJ16" s="255"/>
      <c r="BK16" s="255"/>
      <c r="BL16" s="255"/>
      <c r="BM16" s="255"/>
      <c r="BN16" s="255"/>
      <c r="BO16" s="255"/>
      <c r="BP16" s="255"/>
      <c r="BQ16" s="264">
        <v>10</v>
      </c>
      <c r="BR16" s="265"/>
      <c r="BS16" s="855"/>
      <c r="BT16" s="856"/>
      <c r="BU16" s="856"/>
      <c r="BV16" s="856"/>
      <c r="BW16" s="856"/>
      <c r="BX16" s="856"/>
      <c r="BY16" s="856"/>
      <c r="BZ16" s="856"/>
      <c r="CA16" s="856"/>
      <c r="CB16" s="856"/>
      <c r="CC16" s="856"/>
      <c r="CD16" s="856"/>
      <c r="CE16" s="856"/>
      <c r="CF16" s="856"/>
      <c r="CG16" s="857"/>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6"/>
    </row>
    <row r="17" spans="1:131" s="257" customFormat="1" ht="26.25" customHeight="1" x14ac:dyDescent="0.2">
      <c r="A17" s="263">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51"/>
      <c r="AL17" s="852"/>
      <c r="AM17" s="852"/>
      <c r="AN17" s="852"/>
      <c r="AO17" s="852"/>
      <c r="AP17" s="852"/>
      <c r="AQ17" s="852"/>
      <c r="AR17" s="852"/>
      <c r="AS17" s="852"/>
      <c r="AT17" s="852"/>
      <c r="AU17" s="853"/>
      <c r="AV17" s="853"/>
      <c r="AW17" s="853"/>
      <c r="AX17" s="853"/>
      <c r="AY17" s="854"/>
      <c r="AZ17" s="254"/>
      <c r="BA17" s="254"/>
      <c r="BB17" s="254"/>
      <c r="BC17" s="254"/>
      <c r="BD17" s="254"/>
      <c r="BE17" s="255"/>
      <c r="BF17" s="255"/>
      <c r="BG17" s="255"/>
      <c r="BH17" s="255"/>
      <c r="BI17" s="255"/>
      <c r="BJ17" s="255"/>
      <c r="BK17" s="255"/>
      <c r="BL17" s="255"/>
      <c r="BM17" s="255"/>
      <c r="BN17" s="255"/>
      <c r="BO17" s="255"/>
      <c r="BP17" s="255"/>
      <c r="BQ17" s="264">
        <v>11</v>
      </c>
      <c r="BR17" s="265"/>
      <c r="BS17" s="855"/>
      <c r="BT17" s="856"/>
      <c r="BU17" s="856"/>
      <c r="BV17" s="856"/>
      <c r="BW17" s="856"/>
      <c r="BX17" s="856"/>
      <c r="BY17" s="856"/>
      <c r="BZ17" s="856"/>
      <c r="CA17" s="856"/>
      <c r="CB17" s="856"/>
      <c r="CC17" s="856"/>
      <c r="CD17" s="856"/>
      <c r="CE17" s="856"/>
      <c r="CF17" s="856"/>
      <c r="CG17" s="857"/>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6"/>
    </row>
    <row r="18" spans="1:131" s="257" customFormat="1" ht="26.25" customHeight="1" x14ac:dyDescent="0.2">
      <c r="A18" s="263">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51"/>
      <c r="AL18" s="852"/>
      <c r="AM18" s="852"/>
      <c r="AN18" s="852"/>
      <c r="AO18" s="852"/>
      <c r="AP18" s="852"/>
      <c r="AQ18" s="852"/>
      <c r="AR18" s="852"/>
      <c r="AS18" s="852"/>
      <c r="AT18" s="852"/>
      <c r="AU18" s="853"/>
      <c r="AV18" s="853"/>
      <c r="AW18" s="853"/>
      <c r="AX18" s="853"/>
      <c r="AY18" s="854"/>
      <c r="AZ18" s="254"/>
      <c r="BA18" s="254"/>
      <c r="BB18" s="254"/>
      <c r="BC18" s="254"/>
      <c r="BD18" s="254"/>
      <c r="BE18" s="255"/>
      <c r="BF18" s="255"/>
      <c r="BG18" s="255"/>
      <c r="BH18" s="255"/>
      <c r="BI18" s="255"/>
      <c r="BJ18" s="255"/>
      <c r="BK18" s="255"/>
      <c r="BL18" s="255"/>
      <c r="BM18" s="255"/>
      <c r="BN18" s="255"/>
      <c r="BO18" s="255"/>
      <c r="BP18" s="255"/>
      <c r="BQ18" s="264">
        <v>12</v>
      </c>
      <c r="BR18" s="265"/>
      <c r="BS18" s="855"/>
      <c r="BT18" s="856"/>
      <c r="BU18" s="856"/>
      <c r="BV18" s="856"/>
      <c r="BW18" s="856"/>
      <c r="BX18" s="856"/>
      <c r="BY18" s="856"/>
      <c r="BZ18" s="856"/>
      <c r="CA18" s="856"/>
      <c r="CB18" s="856"/>
      <c r="CC18" s="856"/>
      <c r="CD18" s="856"/>
      <c r="CE18" s="856"/>
      <c r="CF18" s="856"/>
      <c r="CG18" s="857"/>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6"/>
    </row>
    <row r="19" spans="1:131" s="257" customFormat="1" ht="26.25" customHeight="1" x14ac:dyDescent="0.2">
      <c r="A19" s="263">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51"/>
      <c r="AL19" s="852"/>
      <c r="AM19" s="852"/>
      <c r="AN19" s="852"/>
      <c r="AO19" s="852"/>
      <c r="AP19" s="852"/>
      <c r="AQ19" s="852"/>
      <c r="AR19" s="852"/>
      <c r="AS19" s="852"/>
      <c r="AT19" s="852"/>
      <c r="AU19" s="853"/>
      <c r="AV19" s="853"/>
      <c r="AW19" s="853"/>
      <c r="AX19" s="853"/>
      <c r="AY19" s="854"/>
      <c r="AZ19" s="254"/>
      <c r="BA19" s="254"/>
      <c r="BB19" s="254"/>
      <c r="BC19" s="254"/>
      <c r="BD19" s="254"/>
      <c r="BE19" s="255"/>
      <c r="BF19" s="255"/>
      <c r="BG19" s="255"/>
      <c r="BH19" s="255"/>
      <c r="BI19" s="255"/>
      <c r="BJ19" s="255"/>
      <c r="BK19" s="255"/>
      <c r="BL19" s="255"/>
      <c r="BM19" s="255"/>
      <c r="BN19" s="255"/>
      <c r="BO19" s="255"/>
      <c r="BP19" s="255"/>
      <c r="BQ19" s="264">
        <v>13</v>
      </c>
      <c r="BR19" s="265"/>
      <c r="BS19" s="855"/>
      <c r="BT19" s="856"/>
      <c r="BU19" s="856"/>
      <c r="BV19" s="856"/>
      <c r="BW19" s="856"/>
      <c r="BX19" s="856"/>
      <c r="BY19" s="856"/>
      <c r="BZ19" s="856"/>
      <c r="CA19" s="856"/>
      <c r="CB19" s="856"/>
      <c r="CC19" s="856"/>
      <c r="CD19" s="856"/>
      <c r="CE19" s="856"/>
      <c r="CF19" s="856"/>
      <c r="CG19" s="857"/>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6"/>
    </row>
    <row r="20" spans="1:131" s="257" customFormat="1" ht="26.25" customHeight="1" x14ac:dyDescent="0.2">
      <c r="A20" s="263">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51"/>
      <c r="AL20" s="852"/>
      <c r="AM20" s="852"/>
      <c r="AN20" s="852"/>
      <c r="AO20" s="852"/>
      <c r="AP20" s="852"/>
      <c r="AQ20" s="852"/>
      <c r="AR20" s="852"/>
      <c r="AS20" s="852"/>
      <c r="AT20" s="852"/>
      <c r="AU20" s="853"/>
      <c r="AV20" s="853"/>
      <c r="AW20" s="853"/>
      <c r="AX20" s="853"/>
      <c r="AY20" s="854"/>
      <c r="AZ20" s="254"/>
      <c r="BA20" s="254"/>
      <c r="BB20" s="254"/>
      <c r="BC20" s="254"/>
      <c r="BD20" s="254"/>
      <c r="BE20" s="255"/>
      <c r="BF20" s="255"/>
      <c r="BG20" s="255"/>
      <c r="BH20" s="255"/>
      <c r="BI20" s="255"/>
      <c r="BJ20" s="255"/>
      <c r="BK20" s="255"/>
      <c r="BL20" s="255"/>
      <c r="BM20" s="255"/>
      <c r="BN20" s="255"/>
      <c r="BO20" s="255"/>
      <c r="BP20" s="255"/>
      <c r="BQ20" s="264">
        <v>14</v>
      </c>
      <c r="BR20" s="265"/>
      <c r="BS20" s="855"/>
      <c r="BT20" s="856"/>
      <c r="BU20" s="856"/>
      <c r="BV20" s="856"/>
      <c r="BW20" s="856"/>
      <c r="BX20" s="856"/>
      <c r="BY20" s="856"/>
      <c r="BZ20" s="856"/>
      <c r="CA20" s="856"/>
      <c r="CB20" s="856"/>
      <c r="CC20" s="856"/>
      <c r="CD20" s="856"/>
      <c r="CE20" s="856"/>
      <c r="CF20" s="856"/>
      <c r="CG20" s="857"/>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6"/>
    </row>
    <row r="21" spans="1:131" s="257" customFormat="1" ht="26.25" customHeight="1" thickBot="1" x14ac:dyDescent="0.25">
      <c r="A21" s="263">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51"/>
      <c r="AL21" s="852"/>
      <c r="AM21" s="852"/>
      <c r="AN21" s="852"/>
      <c r="AO21" s="852"/>
      <c r="AP21" s="852"/>
      <c r="AQ21" s="852"/>
      <c r="AR21" s="852"/>
      <c r="AS21" s="852"/>
      <c r="AT21" s="852"/>
      <c r="AU21" s="853"/>
      <c r="AV21" s="853"/>
      <c r="AW21" s="853"/>
      <c r="AX21" s="853"/>
      <c r="AY21" s="854"/>
      <c r="AZ21" s="254"/>
      <c r="BA21" s="254"/>
      <c r="BB21" s="254"/>
      <c r="BC21" s="254"/>
      <c r="BD21" s="254"/>
      <c r="BE21" s="255"/>
      <c r="BF21" s="255"/>
      <c r="BG21" s="255"/>
      <c r="BH21" s="255"/>
      <c r="BI21" s="255"/>
      <c r="BJ21" s="255"/>
      <c r="BK21" s="255"/>
      <c r="BL21" s="255"/>
      <c r="BM21" s="255"/>
      <c r="BN21" s="255"/>
      <c r="BO21" s="255"/>
      <c r="BP21" s="255"/>
      <c r="BQ21" s="264">
        <v>15</v>
      </c>
      <c r="BR21" s="265"/>
      <c r="BS21" s="855"/>
      <c r="BT21" s="856"/>
      <c r="BU21" s="856"/>
      <c r="BV21" s="856"/>
      <c r="BW21" s="856"/>
      <c r="BX21" s="856"/>
      <c r="BY21" s="856"/>
      <c r="BZ21" s="856"/>
      <c r="CA21" s="856"/>
      <c r="CB21" s="856"/>
      <c r="CC21" s="856"/>
      <c r="CD21" s="856"/>
      <c r="CE21" s="856"/>
      <c r="CF21" s="856"/>
      <c r="CG21" s="857"/>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6"/>
    </row>
    <row r="22" spans="1:131" s="257" customFormat="1" ht="26.25" customHeight="1" x14ac:dyDescent="0.2">
      <c r="A22" s="263">
        <v>16</v>
      </c>
      <c r="B22" s="842"/>
      <c r="C22" s="843"/>
      <c r="D22" s="843"/>
      <c r="E22" s="843"/>
      <c r="F22" s="843"/>
      <c r="G22" s="843"/>
      <c r="H22" s="843"/>
      <c r="I22" s="843"/>
      <c r="J22" s="843"/>
      <c r="K22" s="843"/>
      <c r="L22" s="843"/>
      <c r="M22" s="843"/>
      <c r="N22" s="843"/>
      <c r="O22" s="843"/>
      <c r="P22" s="844"/>
      <c r="Q22" s="874"/>
      <c r="R22" s="875"/>
      <c r="S22" s="875"/>
      <c r="T22" s="875"/>
      <c r="U22" s="875"/>
      <c r="V22" s="875"/>
      <c r="W22" s="875"/>
      <c r="X22" s="875"/>
      <c r="Y22" s="875"/>
      <c r="Z22" s="875"/>
      <c r="AA22" s="875"/>
      <c r="AB22" s="875"/>
      <c r="AC22" s="875"/>
      <c r="AD22" s="875"/>
      <c r="AE22" s="876"/>
      <c r="AF22" s="848"/>
      <c r="AG22" s="849"/>
      <c r="AH22" s="849"/>
      <c r="AI22" s="849"/>
      <c r="AJ22" s="850"/>
      <c r="AK22" s="889"/>
      <c r="AL22" s="890"/>
      <c r="AM22" s="890"/>
      <c r="AN22" s="890"/>
      <c r="AO22" s="890"/>
      <c r="AP22" s="890"/>
      <c r="AQ22" s="890"/>
      <c r="AR22" s="890"/>
      <c r="AS22" s="890"/>
      <c r="AT22" s="890"/>
      <c r="AU22" s="891"/>
      <c r="AV22" s="891"/>
      <c r="AW22" s="891"/>
      <c r="AX22" s="891"/>
      <c r="AY22" s="892"/>
      <c r="AZ22" s="893" t="s">
        <v>392</v>
      </c>
      <c r="BA22" s="893"/>
      <c r="BB22" s="893"/>
      <c r="BC22" s="893"/>
      <c r="BD22" s="894"/>
      <c r="BE22" s="255"/>
      <c r="BF22" s="255"/>
      <c r="BG22" s="255"/>
      <c r="BH22" s="255"/>
      <c r="BI22" s="255"/>
      <c r="BJ22" s="255"/>
      <c r="BK22" s="255"/>
      <c r="BL22" s="255"/>
      <c r="BM22" s="255"/>
      <c r="BN22" s="255"/>
      <c r="BO22" s="255"/>
      <c r="BP22" s="255"/>
      <c r="BQ22" s="264">
        <v>16</v>
      </c>
      <c r="BR22" s="265"/>
      <c r="BS22" s="855"/>
      <c r="BT22" s="856"/>
      <c r="BU22" s="856"/>
      <c r="BV22" s="856"/>
      <c r="BW22" s="856"/>
      <c r="BX22" s="856"/>
      <c r="BY22" s="856"/>
      <c r="BZ22" s="856"/>
      <c r="CA22" s="856"/>
      <c r="CB22" s="856"/>
      <c r="CC22" s="856"/>
      <c r="CD22" s="856"/>
      <c r="CE22" s="856"/>
      <c r="CF22" s="856"/>
      <c r="CG22" s="857"/>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6"/>
    </row>
    <row r="23" spans="1:131" s="257" customFormat="1" ht="26.25" customHeight="1" thickBot="1" x14ac:dyDescent="0.25">
      <c r="A23" s="266" t="s">
        <v>393</v>
      </c>
      <c r="B23" s="877" t="s">
        <v>394</v>
      </c>
      <c r="C23" s="878"/>
      <c r="D23" s="878"/>
      <c r="E23" s="878"/>
      <c r="F23" s="878"/>
      <c r="G23" s="878"/>
      <c r="H23" s="878"/>
      <c r="I23" s="878"/>
      <c r="J23" s="878"/>
      <c r="K23" s="878"/>
      <c r="L23" s="878"/>
      <c r="M23" s="878"/>
      <c r="N23" s="878"/>
      <c r="O23" s="878"/>
      <c r="P23" s="879"/>
      <c r="Q23" s="880">
        <v>210800</v>
      </c>
      <c r="R23" s="881"/>
      <c r="S23" s="881"/>
      <c r="T23" s="881"/>
      <c r="U23" s="881"/>
      <c r="V23" s="881">
        <v>21024</v>
      </c>
      <c r="W23" s="881"/>
      <c r="X23" s="881"/>
      <c r="Y23" s="881"/>
      <c r="Z23" s="881"/>
      <c r="AA23" s="881">
        <v>776</v>
      </c>
      <c r="AB23" s="881"/>
      <c r="AC23" s="881"/>
      <c r="AD23" s="881"/>
      <c r="AE23" s="882"/>
      <c r="AF23" s="883">
        <v>611</v>
      </c>
      <c r="AG23" s="881"/>
      <c r="AH23" s="881"/>
      <c r="AI23" s="881"/>
      <c r="AJ23" s="884"/>
      <c r="AK23" s="885"/>
      <c r="AL23" s="886"/>
      <c r="AM23" s="886"/>
      <c r="AN23" s="886"/>
      <c r="AO23" s="886"/>
      <c r="AP23" s="881">
        <v>20958</v>
      </c>
      <c r="AQ23" s="881"/>
      <c r="AR23" s="881"/>
      <c r="AS23" s="881"/>
      <c r="AT23" s="881"/>
      <c r="AU23" s="887"/>
      <c r="AV23" s="887"/>
      <c r="AW23" s="887"/>
      <c r="AX23" s="887"/>
      <c r="AY23" s="888"/>
      <c r="AZ23" s="896" t="s">
        <v>128</v>
      </c>
      <c r="BA23" s="897"/>
      <c r="BB23" s="897"/>
      <c r="BC23" s="897"/>
      <c r="BD23" s="898"/>
      <c r="BE23" s="255"/>
      <c r="BF23" s="255"/>
      <c r="BG23" s="255"/>
      <c r="BH23" s="255"/>
      <c r="BI23" s="255"/>
      <c r="BJ23" s="255"/>
      <c r="BK23" s="255"/>
      <c r="BL23" s="255"/>
      <c r="BM23" s="255"/>
      <c r="BN23" s="255"/>
      <c r="BO23" s="255"/>
      <c r="BP23" s="255"/>
      <c r="BQ23" s="264">
        <v>17</v>
      </c>
      <c r="BR23" s="265"/>
      <c r="BS23" s="855"/>
      <c r="BT23" s="856"/>
      <c r="BU23" s="856"/>
      <c r="BV23" s="856"/>
      <c r="BW23" s="856"/>
      <c r="BX23" s="856"/>
      <c r="BY23" s="856"/>
      <c r="BZ23" s="856"/>
      <c r="CA23" s="856"/>
      <c r="CB23" s="856"/>
      <c r="CC23" s="856"/>
      <c r="CD23" s="856"/>
      <c r="CE23" s="856"/>
      <c r="CF23" s="856"/>
      <c r="CG23" s="857"/>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6"/>
    </row>
    <row r="24" spans="1:131" s="257" customFormat="1" ht="26.25" customHeight="1" x14ac:dyDescent="0.2">
      <c r="A24" s="895" t="s">
        <v>395</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4"/>
      <c r="BA24" s="254"/>
      <c r="BB24" s="254"/>
      <c r="BC24" s="254"/>
      <c r="BD24" s="254"/>
      <c r="BE24" s="255"/>
      <c r="BF24" s="255"/>
      <c r="BG24" s="255"/>
      <c r="BH24" s="255"/>
      <c r="BI24" s="255"/>
      <c r="BJ24" s="255"/>
      <c r="BK24" s="255"/>
      <c r="BL24" s="255"/>
      <c r="BM24" s="255"/>
      <c r="BN24" s="255"/>
      <c r="BO24" s="255"/>
      <c r="BP24" s="255"/>
      <c r="BQ24" s="264">
        <v>18</v>
      </c>
      <c r="BR24" s="265"/>
      <c r="BS24" s="855"/>
      <c r="BT24" s="856"/>
      <c r="BU24" s="856"/>
      <c r="BV24" s="856"/>
      <c r="BW24" s="856"/>
      <c r="BX24" s="856"/>
      <c r="BY24" s="856"/>
      <c r="BZ24" s="856"/>
      <c r="CA24" s="856"/>
      <c r="CB24" s="856"/>
      <c r="CC24" s="856"/>
      <c r="CD24" s="856"/>
      <c r="CE24" s="856"/>
      <c r="CF24" s="856"/>
      <c r="CG24" s="857"/>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6"/>
    </row>
    <row r="25" spans="1:131" s="249" customFormat="1" ht="26.25" customHeight="1" thickBot="1" x14ac:dyDescent="0.25">
      <c r="A25" s="836" t="s">
        <v>396</v>
      </c>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254"/>
      <c r="BK25" s="254"/>
      <c r="BL25" s="254"/>
      <c r="BM25" s="254"/>
      <c r="BN25" s="254"/>
      <c r="BO25" s="267"/>
      <c r="BP25" s="267"/>
      <c r="BQ25" s="264">
        <v>19</v>
      </c>
      <c r="BR25" s="265"/>
      <c r="BS25" s="855"/>
      <c r="BT25" s="856"/>
      <c r="BU25" s="856"/>
      <c r="BV25" s="856"/>
      <c r="BW25" s="856"/>
      <c r="BX25" s="856"/>
      <c r="BY25" s="856"/>
      <c r="BZ25" s="856"/>
      <c r="CA25" s="856"/>
      <c r="CB25" s="856"/>
      <c r="CC25" s="856"/>
      <c r="CD25" s="856"/>
      <c r="CE25" s="856"/>
      <c r="CF25" s="856"/>
      <c r="CG25" s="857"/>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8"/>
    </row>
    <row r="26" spans="1:131" s="249" customFormat="1" ht="26.25" customHeight="1" x14ac:dyDescent="0.2">
      <c r="A26" s="827" t="s">
        <v>374</v>
      </c>
      <c r="B26" s="828"/>
      <c r="C26" s="828"/>
      <c r="D26" s="828"/>
      <c r="E26" s="828"/>
      <c r="F26" s="828"/>
      <c r="G26" s="828"/>
      <c r="H26" s="828"/>
      <c r="I26" s="828"/>
      <c r="J26" s="828"/>
      <c r="K26" s="828"/>
      <c r="L26" s="828"/>
      <c r="M26" s="828"/>
      <c r="N26" s="828"/>
      <c r="O26" s="828"/>
      <c r="P26" s="829"/>
      <c r="Q26" s="804" t="s">
        <v>397</v>
      </c>
      <c r="R26" s="805"/>
      <c r="S26" s="805"/>
      <c r="T26" s="805"/>
      <c r="U26" s="806"/>
      <c r="V26" s="804" t="s">
        <v>398</v>
      </c>
      <c r="W26" s="805"/>
      <c r="X26" s="805"/>
      <c r="Y26" s="805"/>
      <c r="Z26" s="806"/>
      <c r="AA26" s="804" t="s">
        <v>399</v>
      </c>
      <c r="AB26" s="805"/>
      <c r="AC26" s="805"/>
      <c r="AD26" s="805"/>
      <c r="AE26" s="805"/>
      <c r="AF26" s="899" t="s">
        <v>400</v>
      </c>
      <c r="AG26" s="900"/>
      <c r="AH26" s="900"/>
      <c r="AI26" s="900"/>
      <c r="AJ26" s="901"/>
      <c r="AK26" s="805" t="s">
        <v>401</v>
      </c>
      <c r="AL26" s="805"/>
      <c r="AM26" s="805"/>
      <c r="AN26" s="805"/>
      <c r="AO26" s="806"/>
      <c r="AP26" s="804" t="s">
        <v>402</v>
      </c>
      <c r="AQ26" s="805"/>
      <c r="AR26" s="805"/>
      <c r="AS26" s="805"/>
      <c r="AT26" s="806"/>
      <c r="AU26" s="804" t="s">
        <v>403</v>
      </c>
      <c r="AV26" s="805"/>
      <c r="AW26" s="805"/>
      <c r="AX26" s="805"/>
      <c r="AY26" s="806"/>
      <c r="AZ26" s="804" t="s">
        <v>404</v>
      </c>
      <c r="BA26" s="805"/>
      <c r="BB26" s="805"/>
      <c r="BC26" s="805"/>
      <c r="BD26" s="806"/>
      <c r="BE26" s="804" t="s">
        <v>381</v>
      </c>
      <c r="BF26" s="805"/>
      <c r="BG26" s="805"/>
      <c r="BH26" s="805"/>
      <c r="BI26" s="816"/>
      <c r="BJ26" s="254"/>
      <c r="BK26" s="254"/>
      <c r="BL26" s="254"/>
      <c r="BM26" s="254"/>
      <c r="BN26" s="254"/>
      <c r="BO26" s="267"/>
      <c r="BP26" s="267"/>
      <c r="BQ26" s="264">
        <v>20</v>
      </c>
      <c r="BR26" s="265"/>
      <c r="BS26" s="855"/>
      <c r="BT26" s="856"/>
      <c r="BU26" s="856"/>
      <c r="BV26" s="856"/>
      <c r="BW26" s="856"/>
      <c r="BX26" s="856"/>
      <c r="BY26" s="856"/>
      <c r="BZ26" s="856"/>
      <c r="CA26" s="856"/>
      <c r="CB26" s="856"/>
      <c r="CC26" s="856"/>
      <c r="CD26" s="856"/>
      <c r="CE26" s="856"/>
      <c r="CF26" s="856"/>
      <c r="CG26" s="857"/>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8"/>
    </row>
    <row r="27" spans="1:131" s="249" customFormat="1" ht="26.25" customHeight="1" thickBot="1" x14ac:dyDescent="0.25">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4"/>
      <c r="BK27" s="254"/>
      <c r="BL27" s="254"/>
      <c r="BM27" s="254"/>
      <c r="BN27" s="254"/>
      <c r="BO27" s="267"/>
      <c r="BP27" s="267"/>
      <c r="BQ27" s="264">
        <v>21</v>
      </c>
      <c r="BR27" s="265"/>
      <c r="BS27" s="855"/>
      <c r="BT27" s="856"/>
      <c r="BU27" s="856"/>
      <c r="BV27" s="856"/>
      <c r="BW27" s="856"/>
      <c r="BX27" s="856"/>
      <c r="BY27" s="856"/>
      <c r="BZ27" s="856"/>
      <c r="CA27" s="856"/>
      <c r="CB27" s="856"/>
      <c r="CC27" s="856"/>
      <c r="CD27" s="856"/>
      <c r="CE27" s="856"/>
      <c r="CF27" s="856"/>
      <c r="CG27" s="857"/>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8"/>
    </row>
    <row r="28" spans="1:131" s="249" customFormat="1" ht="26.25" customHeight="1" thickTop="1" x14ac:dyDescent="0.2">
      <c r="A28" s="268">
        <v>1</v>
      </c>
      <c r="B28" s="818" t="s">
        <v>405</v>
      </c>
      <c r="C28" s="819"/>
      <c r="D28" s="819"/>
      <c r="E28" s="819"/>
      <c r="F28" s="819"/>
      <c r="G28" s="819"/>
      <c r="H28" s="819"/>
      <c r="I28" s="819"/>
      <c r="J28" s="819"/>
      <c r="K28" s="819"/>
      <c r="L28" s="819"/>
      <c r="M28" s="819"/>
      <c r="N28" s="819"/>
      <c r="O28" s="819"/>
      <c r="P28" s="820"/>
      <c r="Q28" s="909">
        <v>4160</v>
      </c>
      <c r="R28" s="910"/>
      <c r="S28" s="910"/>
      <c r="T28" s="910"/>
      <c r="U28" s="910"/>
      <c r="V28" s="910">
        <v>4087</v>
      </c>
      <c r="W28" s="910"/>
      <c r="X28" s="910"/>
      <c r="Y28" s="910"/>
      <c r="Z28" s="910"/>
      <c r="AA28" s="910">
        <v>73</v>
      </c>
      <c r="AB28" s="910"/>
      <c r="AC28" s="910"/>
      <c r="AD28" s="910"/>
      <c r="AE28" s="911"/>
      <c r="AF28" s="912">
        <v>73</v>
      </c>
      <c r="AG28" s="910"/>
      <c r="AH28" s="910"/>
      <c r="AI28" s="910"/>
      <c r="AJ28" s="913"/>
      <c r="AK28" s="914">
        <v>303</v>
      </c>
      <c r="AL28" s="905"/>
      <c r="AM28" s="905"/>
      <c r="AN28" s="905"/>
      <c r="AO28" s="905"/>
      <c r="AP28" s="905" t="s">
        <v>599</v>
      </c>
      <c r="AQ28" s="905"/>
      <c r="AR28" s="905"/>
      <c r="AS28" s="905"/>
      <c r="AT28" s="905"/>
      <c r="AU28" s="905" t="s">
        <v>599</v>
      </c>
      <c r="AV28" s="905"/>
      <c r="AW28" s="905"/>
      <c r="AX28" s="905"/>
      <c r="AY28" s="905"/>
      <c r="AZ28" s="906" t="s">
        <v>599</v>
      </c>
      <c r="BA28" s="906"/>
      <c r="BB28" s="906"/>
      <c r="BC28" s="906"/>
      <c r="BD28" s="906"/>
      <c r="BE28" s="907"/>
      <c r="BF28" s="907"/>
      <c r="BG28" s="907"/>
      <c r="BH28" s="907"/>
      <c r="BI28" s="908"/>
      <c r="BJ28" s="254"/>
      <c r="BK28" s="254"/>
      <c r="BL28" s="254"/>
      <c r="BM28" s="254"/>
      <c r="BN28" s="254"/>
      <c r="BO28" s="267"/>
      <c r="BP28" s="267"/>
      <c r="BQ28" s="264">
        <v>22</v>
      </c>
      <c r="BR28" s="265"/>
      <c r="BS28" s="855"/>
      <c r="BT28" s="856"/>
      <c r="BU28" s="856"/>
      <c r="BV28" s="856"/>
      <c r="BW28" s="856"/>
      <c r="BX28" s="856"/>
      <c r="BY28" s="856"/>
      <c r="BZ28" s="856"/>
      <c r="CA28" s="856"/>
      <c r="CB28" s="856"/>
      <c r="CC28" s="856"/>
      <c r="CD28" s="856"/>
      <c r="CE28" s="856"/>
      <c r="CF28" s="856"/>
      <c r="CG28" s="857"/>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8"/>
    </row>
    <row r="29" spans="1:131" s="249" customFormat="1" ht="26.25" customHeight="1" x14ac:dyDescent="0.2">
      <c r="A29" s="268">
        <v>2</v>
      </c>
      <c r="B29" s="842" t="s">
        <v>406</v>
      </c>
      <c r="C29" s="843"/>
      <c r="D29" s="843"/>
      <c r="E29" s="843"/>
      <c r="F29" s="843"/>
      <c r="G29" s="843"/>
      <c r="H29" s="843"/>
      <c r="I29" s="843"/>
      <c r="J29" s="843"/>
      <c r="K29" s="843"/>
      <c r="L29" s="843"/>
      <c r="M29" s="843"/>
      <c r="N29" s="843"/>
      <c r="O29" s="843"/>
      <c r="P29" s="844"/>
      <c r="Q29" s="845">
        <v>55</v>
      </c>
      <c r="R29" s="846"/>
      <c r="S29" s="846"/>
      <c r="T29" s="846"/>
      <c r="U29" s="846"/>
      <c r="V29" s="846">
        <v>55</v>
      </c>
      <c r="W29" s="846"/>
      <c r="X29" s="846"/>
      <c r="Y29" s="846"/>
      <c r="Z29" s="846"/>
      <c r="AA29" s="846">
        <v>0</v>
      </c>
      <c r="AB29" s="846"/>
      <c r="AC29" s="846"/>
      <c r="AD29" s="846"/>
      <c r="AE29" s="847"/>
      <c r="AF29" s="848">
        <v>0</v>
      </c>
      <c r="AG29" s="849"/>
      <c r="AH29" s="849"/>
      <c r="AI29" s="849"/>
      <c r="AJ29" s="850"/>
      <c r="AK29" s="917">
        <v>33</v>
      </c>
      <c r="AL29" s="918"/>
      <c r="AM29" s="918"/>
      <c r="AN29" s="918"/>
      <c r="AO29" s="918"/>
      <c r="AP29" s="918" t="s">
        <v>599</v>
      </c>
      <c r="AQ29" s="918"/>
      <c r="AR29" s="918"/>
      <c r="AS29" s="918"/>
      <c r="AT29" s="918"/>
      <c r="AU29" s="918" t="s">
        <v>599</v>
      </c>
      <c r="AV29" s="918"/>
      <c r="AW29" s="918"/>
      <c r="AX29" s="918"/>
      <c r="AY29" s="918"/>
      <c r="AZ29" s="919" t="s">
        <v>599</v>
      </c>
      <c r="BA29" s="919"/>
      <c r="BB29" s="919"/>
      <c r="BC29" s="919"/>
      <c r="BD29" s="919"/>
      <c r="BE29" s="915"/>
      <c r="BF29" s="915"/>
      <c r="BG29" s="915"/>
      <c r="BH29" s="915"/>
      <c r="BI29" s="916"/>
      <c r="BJ29" s="254"/>
      <c r="BK29" s="254"/>
      <c r="BL29" s="254"/>
      <c r="BM29" s="254"/>
      <c r="BN29" s="254"/>
      <c r="BO29" s="267"/>
      <c r="BP29" s="267"/>
      <c r="BQ29" s="264">
        <v>23</v>
      </c>
      <c r="BR29" s="265"/>
      <c r="BS29" s="855"/>
      <c r="BT29" s="856"/>
      <c r="BU29" s="856"/>
      <c r="BV29" s="856"/>
      <c r="BW29" s="856"/>
      <c r="BX29" s="856"/>
      <c r="BY29" s="856"/>
      <c r="BZ29" s="856"/>
      <c r="CA29" s="856"/>
      <c r="CB29" s="856"/>
      <c r="CC29" s="856"/>
      <c r="CD29" s="856"/>
      <c r="CE29" s="856"/>
      <c r="CF29" s="856"/>
      <c r="CG29" s="857"/>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8"/>
    </row>
    <row r="30" spans="1:131" s="249" customFormat="1" ht="26.25" customHeight="1" x14ac:dyDescent="0.2">
      <c r="A30" s="268">
        <v>3</v>
      </c>
      <c r="B30" s="842" t="s">
        <v>407</v>
      </c>
      <c r="C30" s="843"/>
      <c r="D30" s="843"/>
      <c r="E30" s="843"/>
      <c r="F30" s="843"/>
      <c r="G30" s="843"/>
      <c r="H30" s="843"/>
      <c r="I30" s="843"/>
      <c r="J30" s="843"/>
      <c r="K30" s="843"/>
      <c r="L30" s="843"/>
      <c r="M30" s="843"/>
      <c r="N30" s="843"/>
      <c r="O30" s="843"/>
      <c r="P30" s="844"/>
      <c r="Q30" s="845">
        <v>446</v>
      </c>
      <c r="R30" s="846"/>
      <c r="S30" s="846"/>
      <c r="T30" s="846"/>
      <c r="U30" s="846"/>
      <c r="V30" s="846">
        <v>444</v>
      </c>
      <c r="W30" s="846"/>
      <c r="X30" s="846"/>
      <c r="Y30" s="846"/>
      <c r="Z30" s="846"/>
      <c r="AA30" s="846">
        <v>2</v>
      </c>
      <c r="AB30" s="846"/>
      <c r="AC30" s="846"/>
      <c r="AD30" s="846"/>
      <c r="AE30" s="847"/>
      <c r="AF30" s="848">
        <v>2</v>
      </c>
      <c r="AG30" s="849"/>
      <c r="AH30" s="849"/>
      <c r="AI30" s="849"/>
      <c r="AJ30" s="850"/>
      <c r="AK30" s="917">
        <v>92</v>
      </c>
      <c r="AL30" s="918"/>
      <c r="AM30" s="918"/>
      <c r="AN30" s="918"/>
      <c r="AO30" s="918"/>
      <c r="AP30" s="918" t="s">
        <v>599</v>
      </c>
      <c r="AQ30" s="918"/>
      <c r="AR30" s="918"/>
      <c r="AS30" s="918"/>
      <c r="AT30" s="918"/>
      <c r="AU30" s="918" t="s">
        <v>599</v>
      </c>
      <c r="AV30" s="918"/>
      <c r="AW30" s="918"/>
      <c r="AX30" s="918"/>
      <c r="AY30" s="918"/>
      <c r="AZ30" s="919" t="s">
        <v>599</v>
      </c>
      <c r="BA30" s="919"/>
      <c r="BB30" s="919"/>
      <c r="BC30" s="919"/>
      <c r="BD30" s="919"/>
      <c r="BE30" s="915"/>
      <c r="BF30" s="915"/>
      <c r="BG30" s="915"/>
      <c r="BH30" s="915"/>
      <c r="BI30" s="916"/>
      <c r="BJ30" s="254"/>
      <c r="BK30" s="254"/>
      <c r="BL30" s="254"/>
      <c r="BM30" s="254"/>
      <c r="BN30" s="254"/>
      <c r="BO30" s="267"/>
      <c r="BP30" s="267"/>
      <c r="BQ30" s="264">
        <v>24</v>
      </c>
      <c r="BR30" s="265"/>
      <c r="BS30" s="855"/>
      <c r="BT30" s="856"/>
      <c r="BU30" s="856"/>
      <c r="BV30" s="856"/>
      <c r="BW30" s="856"/>
      <c r="BX30" s="856"/>
      <c r="BY30" s="856"/>
      <c r="BZ30" s="856"/>
      <c r="CA30" s="856"/>
      <c r="CB30" s="856"/>
      <c r="CC30" s="856"/>
      <c r="CD30" s="856"/>
      <c r="CE30" s="856"/>
      <c r="CF30" s="856"/>
      <c r="CG30" s="857"/>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8"/>
    </row>
    <row r="31" spans="1:131" s="249" customFormat="1" ht="26.25" customHeight="1" x14ac:dyDescent="0.2">
      <c r="A31" s="268">
        <v>4</v>
      </c>
      <c r="B31" s="842" t="s">
        <v>408</v>
      </c>
      <c r="C31" s="843"/>
      <c r="D31" s="843"/>
      <c r="E31" s="843"/>
      <c r="F31" s="843"/>
      <c r="G31" s="843"/>
      <c r="H31" s="843"/>
      <c r="I31" s="843"/>
      <c r="J31" s="843"/>
      <c r="K31" s="843"/>
      <c r="L31" s="843"/>
      <c r="M31" s="843"/>
      <c r="N31" s="843"/>
      <c r="O31" s="843"/>
      <c r="P31" s="844"/>
      <c r="Q31" s="845">
        <v>3815</v>
      </c>
      <c r="R31" s="846"/>
      <c r="S31" s="846"/>
      <c r="T31" s="846"/>
      <c r="U31" s="846"/>
      <c r="V31" s="846">
        <v>3727</v>
      </c>
      <c r="W31" s="846"/>
      <c r="X31" s="846"/>
      <c r="Y31" s="846"/>
      <c r="Z31" s="846"/>
      <c r="AA31" s="846">
        <v>88</v>
      </c>
      <c r="AB31" s="846"/>
      <c r="AC31" s="846"/>
      <c r="AD31" s="846"/>
      <c r="AE31" s="847"/>
      <c r="AF31" s="848">
        <v>88</v>
      </c>
      <c r="AG31" s="849"/>
      <c r="AH31" s="849"/>
      <c r="AI31" s="849"/>
      <c r="AJ31" s="850"/>
      <c r="AK31" s="917">
        <v>568</v>
      </c>
      <c r="AL31" s="918"/>
      <c r="AM31" s="918"/>
      <c r="AN31" s="918"/>
      <c r="AO31" s="918"/>
      <c r="AP31" s="918" t="s">
        <v>599</v>
      </c>
      <c r="AQ31" s="918"/>
      <c r="AR31" s="918"/>
      <c r="AS31" s="918"/>
      <c r="AT31" s="918"/>
      <c r="AU31" s="918" t="s">
        <v>599</v>
      </c>
      <c r="AV31" s="918"/>
      <c r="AW31" s="918"/>
      <c r="AX31" s="918"/>
      <c r="AY31" s="918"/>
      <c r="AZ31" s="919" t="s">
        <v>599</v>
      </c>
      <c r="BA31" s="919"/>
      <c r="BB31" s="919"/>
      <c r="BC31" s="919"/>
      <c r="BD31" s="919"/>
      <c r="BE31" s="915"/>
      <c r="BF31" s="915"/>
      <c r="BG31" s="915"/>
      <c r="BH31" s="915"/>
      <c r="BI31" s="916"/>
      <c r="BJ31" s="254"/>
      <c r="BK31" s="254"/>
      <c r="BL31" s="254"/>
      <c r="BM31" s="254"/>
      <c r="BN31" s="254"/>
      <c r="BO31" s="267"/>
      <c r="BP31" s="267"/>
      <c r="BQ31" s="264">
        <v>25</v>
      </c>
      <c r="BR31" s="265"/>
      <c r="BS31" s="855"/>
      <c r="BT31" s="856"/>
      <c r="BU31" s="856"/>
      <c r="BV31" s="856"/>
      <c r="BW31" s="856"/>
      <c r="BX31" s="856"/>
      <c r="BY31" s="856"/>
      <c r="BZ31" s="856"/>
      <c r="CA31" s="856"/>
      <c r="CB31" s="856"/>
      <c r="CC31" s="856"/>
      <c r="CD31" s="856"/>
      <c r="CE31" s="856"/>
      <c r="CF31" s="856"/>
      <c r="CG31" s="857"/>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8"/>
    </row>
    <row r="32" spans="1:131" s="249" customFormat="1" ht="26.25" customHeight="1" x14ac:dyDescent="0.2">
      <c r="A32" s="268">
        <v>5</v>
      </c>
      <c r="B32" s="842" t="s">
        <v>409</v>
      </c>
      <c r="C32" s="843"/>
      <c r="D32" s="843"/>
      <c r="E32" s="843"/>
      <c r="F32" s="843"/>
      <c r="G32" s="843"/>
      <c r="H32" s="843"/>
      <c r="I32" s="843"/>
      <c r="J32" s="843"/>
      <c r="K32" s="843"/>
      <c r="L32" s="843"/>
      <c r="M32" s="843"/>
      <c r="N32" s="843"/>
      <c r="O32" s="843"/>
      <c r="P32" s="844"/>
      <c r="Q32" s="845">
        <v>15</v>
      </c>
      <c r="R32" s="846"/>
      <c r="S32" s="846"/>
      <c r="T32" s="846"/>
      <c r="U32" s="846"/>
      <c r="V32" s="846">
        <v>8</v>
      </c>
      <c r="W32" s="846"/>
      <c r="X32" s="846"/>
      <c r="Y32" s="846"/>
      <c r="Z32" s="846"/>
      <c r="AA32" s="846">
        <v>7</v>
      </c>
      <c r="AB32" s="846"/>
      <c r="AC32" s="846"/>
      <c r="AD32" s="846"/>
      <c r="AE32" s="847"/>
      <c r="AF32" s="848">
        <v>7</v>
      </c>
      <c r="AG32" s="849"/>
      <c r="AH32" s="849"/>
      <c r="AI32" s="849"/>
      <c r="AJ32" s="850"/>
      <c r="AK32" s="917" t="s">
        <v>599</v>
      </c>
      <c r="AL32" s="918"/>
      <c r="AM32" s="918"/>
      <c r="AN32" s="918"/>
      <c r="AO32" s="918"/>
      <c r="AP32" s="918" t="s">
        <v>599</v>
      </c>
      <c r="AQ32" s="918"/>
      <c r="AR32" s="918"/>
      <c r="AS32" s="918"/>
      <c r="AT32" s="918"/>
      <c r="AU32" s="918" t="s">
        <v>599</v>
      </c>
      <c r="AV32" s="918"/>
      <c r="AW32" s="918"/>
      <c r="AX32" s="918"/>
      <c r="AY32" s="918"/>
      <c r="AZ32" s="919" t="s">
        <v>599</v>
      </c>
      <c r="BA32" s="919"/>
      <c r="BB32" s="919"/>
      <c r="BC32" s="919"/>
      <c r="BD32" s="919"/>
      <c r="BE32" s="915"/>
      <c r="BF32" s="915"/>
      <c r="BG32" s="915"/>
      <c r="BH32" s="915"/>
      <c r="BI32" s="916"/>
      <c r="BJ32" s="254"/>
      <c r="BK32" s="254"/>
      <c r="BL32" s="254"/>
      <c r="BM32" s="254"/>
      <c r="BN32" s="254"/>
      <c r="BO32" s="267"/>
      <c r="BP32" s="267"/>
      <c r="BQ32" s="264">
        <v>26</v>
      </c>
      <c r="BR32" s="265"/>
      <c r="BS32" s="855"/>
      <c r="BT32" s="856"/>
      <c r="BU32" s="856"/>
      <c r="BV32" s="856"/>
      <c r="BW32" s="856"/>
      <c r="BX32" s="856"/>
      <c r="BY32" s="856"/>
      <c r="BZ32" s="856"/>
      <c r="CA32" s="856"/>
      <c r="CB32" s="856"/>
      <c r="CC32" s="856"/>
      <c r="CD32" s="856"/>
      <c r="CE32" s="856"/>
      <c r="CF32" s="856"/>
      <c r="CG32" s="857"/>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8"/>
    </row>
    <row r="33" spans="1:131" s="249" customFormat="1" ht="26.25" customHeight="1" x14ac:dyDescent="0.2">
      <c r="A33" s="268">
        <v>6</v>
      </c>
      <c r="B33" s="842" t="s">
        <v>410</v>
      </c>
      <c r="C33" s="843"/>
      <c r="D33" s="843"/>
      <c r="E33" s="843"/>
      <c r="F33" s="843"/>
      <c r="G33" s="843"/>
      <c r="H33" s="843"/>
      <c r="I33" s="843"/>
      <c r="J33" s="843"/>
      <c r="K33" s="843"/>
      <c r="L33" s="843"/>
      <c r="M33" s="843"/>
      <c r="N33" s="843"/>
      <c r="O33" s="843"/>
      <c r="P33" s="844"/>
      <c r="Q33" s="845">
        <v>920</v>
      </c>
      <c r="R33" s="846"/>
      <c r="S33" s="846"/>
      <c r="T33" s="846"/>
      <c r="U33" s="846"/>
      <c r="V33" s="846">
        <v>885</v>
      </c>
      <c r="W33" s="846"/>
      <c r="X33" s="846"/>
      <c r="Y33" s="846"/>
      <c r="Z33" s="846"/>
      <c r="AA33" s="846">
        <v>35</v>
      </c>
      <c r="AB33" s="846"/>
      <c r="AC33" s="846"/>
      <c r="AD33" s="846"/>
      <c r="AE33" s="847"/>
      <c r="AF33" s="848">
        <v>827</v>
      </c>
      <c r="AG33" s="849"/>
      <c r="AH33" s="849"/>
      <c r="AI33" s="849"/>
      <c r="AJ33" s="850"/>
      <c r="AK33" s="917">
        <v>257</v>
      </c>
      <c r="AL33" s="918"/>
      <c r="AM33" s="918"/>
      <c r="AN33" s="918"/>
      <c r="AO33" s="918"/>
      <c r="AP33" s="918">
        <v>3714</v>
      </c>
      <c r="AQ33" s="918"/>
      <c r="AR33" s="918"/>
      <c r="AS33" s="918"/>
      <c r="AT33" s="918"/>
      <c r="AU33" s="918">
        <v>1760</v>
      </c>
      <c r="AV33" s="918"/>
      <c r="AW33" s="918"/>
      <c r="AX33" s="918"/>
      <c r="AY33" s="918"/>
      <c r="AZ33" s="919" t="s">
        <v>599</v>
      </c>
      <c r="BA33" s="919"/>
      <c r="BB33" s="919"/>
      <c r="BC33" s="919"/>
      <c r="BD33" s="919"/>
      <c r="BE33" s="915" t="s">
        <v>411</v>
      </c>
      <c r="BF33" s="915"/>
      <c r="BG33" s="915"/>
      <c r="BH33" s="915"/>
      <c r="BI33" s="916"/>
      <c r="BJ33" s="254"/>
      <c r="BK33" s="254"/>
      <c r="BL33" s="254"/>
      <c r="BM33" s="254"/>
      <c r="BN33" s="254"/>
      <c r="BO33" s="267"/>
      <c r="BP33" s="267"/>
      <c r="BQ33" s="264">
        <v>27</v>
      </c>
      <c r="BR33" s="265"/>
      <c r="BS33" s="855"/>
      <c r="BT33" s="856"/>
      <c r="BU33" s="856"/>
      <c r="BV33" s="856"/>
      <c r="BW33" s="856"/>
      <c r="BX33" s="856"/>
      <c r="BY33" s="856"/>
      <c r="BZ33" s="856"/>
      <c r="CA33" s="856"/>
      <c r="CB33" s="856"/>
      <c r="CC33" s="856"/>
      <c r="CD33" s="856"/>
      <c r="CE33" s="856"/>
      <c r="CF33" s="856"/>
      <c r="CG33" s="857"/>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8"/>
    </row>
    <row r="34" spans="1:131" s="249" customFormat="1" ht="26.25" customHeight="1" x14ac:dyDescent="0.2">
      <c r="A34" s="268">
        <v>7</v>
      </c>
      <c r="B34" s="842" t="s">
        <v>412</v>
      </c>
      <c r="C34" s="843"/>
      <c r="D34" s="843"/>
      <c r="E34" s="843"/>
      <c r="F34" s="843"/>
      <c r="G34" s="843"/>
      <c r="H34" s="843"/>
      <c r="I34" s="843"/>
      <c r="J34" s="843"/>
      <c r="K34" s="843"/>
      <c r="L34" s="843"/>
      <c r="M34" s="843"/>
      <c r="N34" s="843"/>
      <c r="O34" s="843"/>
      <c r="P34" s="844"/>
      <c r="Q34" s="845">
        <v>1018</v>
      </c>
      <c r="R34" s="846"/>
      <c r="S34" s="846"/>
      <c r="T34" s="846"/>
      <c r="U34" s="846"/>
      <c r="V34" s="846">
        <v>979</v>
      </c>
      <c r="W34" s="846"/>
      <c r="X34" s="846"/>
      <c r="Y34" s="846"/>
      <c r="Z34" s="846"/>
      <c r="AA34" s="846">
        <v>39</v>
      </c>
      <c r="AB34" s="846"/>
      <c r="AC34" s="846"/>
      <c r="AD34" s="846"/>
      <c r="AE34" s="847"/>
      <c r="AF34" s="848">
        <v>5</v>
      </c>
      <c r="AG34" s="849"/>
      <c r="AH34" s="849"/>
      <c r="AI34" s="849"/>
      <c r="AJ34" s="850"/>
      <c r="AK34" s="917">
        <v>805</v>
      </c>
      <c r="AL34" s="918"/>
      <c r="AM34" s="918"/>
      <c r="AN34" s="918"/>
      <c r="AO34" s="918"/>
      <c r="AP34" s="918">
        <v>6827</v>
      </c>
      <c r="AQ34" s="918"/>
      <c r="AR34" s="918"/>
      <c r="AS34" s="918"/>
      <c r="AT34" s="918"/>
      <c r="AU34" s="918">
        <v>5871</v>
      </c>
      <c r="AV34" s="918"/>
      <c r="AW34" s="918"/>
      <c r="AX34" s="918"/>
      <c r="AY34" s="918"/>
      <c r="AZ34" s="919" t="s">
        <v>599</v>
      </c>
      <c r="BA34" s="919"/>
      <c r="BB34" s="919"/>
      <c r="BC34" s="919"/>
      <c r="BD34" s="919"/>
      <c r="BE34" s="915" t="s">
        <v>413</v>
      </c>
      <c r="BF34" s="915"/>
      <c r="BG34" s="915"/>
      <c r="BH34" s="915"/>
      <c r="BI34" s="916"/>
      <c r="BJ34" s="254"/>
      <c r="BK34" s="254"/>
      <c r="BL34" s="254"/>
      <c r="BM34" s="254"/>
      <c r="BN34" s="254"/>
      <c r="BO34" s="267"/>
      <c r="BP34" s="267"/>
      <c r="BQ34" s="264">
        <v>28</v>
      </c>
      <c r="BR34" s="265"/>
      <c r="BS34" s="855"/>
      <c r="BT34" s="856"/>
      <c r="BU34" s="856"/>
      <c r="BV34" s="856"/>
      <c r="BW34" s="856"/>
      <c r="BX34" s="856"/>
      <c r="BY34" s="856"/>
      <c r="BZ34" s="856"/>
      <c r="CA34" s="856"/>
      <c r="CB34" s="856"/>
      <c r="CC34" s="856"/>
      <c r="CD34" s="856"/>
      <c r="CE34" s="856"/>
      <c r="CF34" s="856"/>
      <c r="CG34" s="857"/>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8"/>
    </row>
    <row r="35" spans="1:131" s="249" customFormat="1" ht="26.25" customHeight="1" x14ac:dyDescent="0.2">
      <c r="A35" s="268">
        <v>8</v>
      </c>
      <c r="B35" s="842" t="s">
        <v>414</v>
      </c>
      <c r="C35" s="843"/>
      <c r="D35" s="843"/>
      <c r="E35" s="843"/>
      <c r="F35" s="843"/>
      <c r="G35" s="843"/>
      <c r="H35" s="843"/>
      <c r="I35" s="843"/>
      <c r="J35" s="843"/>
      <c r="K35" s="843"/>
      <c r="L35" s="843"/>
      <c r="M35" s="843"/>
      <c r="N35" s="843"/>
      <c r="O35" s="843"/>
      <c r="P35" s="844"/>
      <c r="Q35" s="845">
        <v>555</v>
      </c>
      <c r="R35" s="846"/>
      <c r="S35" s="846"/>
      <c r="T35" s="846"/>
      <c r="U35" s="846"/>
      <c r="V35" s="846">
        <v>605</v>
      </c>
      <c r="W35" s="846"/>
      <c r="X35" s="846"/>
      <c r="Y35" s="846"/>
      <c r="Z35" s="846"/>
      <c r="AA35" s="846">
        <v>-50</v>
      </c>
      <c r="AB35" s="846"/>
      <c r="AC35" s="846"/>
      <c r="AD35" s="846"/>
      <c r="AE35" s="847"/>
      <c r="AF35" s="848">
        <v>174</v>
      </c>
      <c r="AG35" s="849"/>
      <c r="AH35" s="849"/>
      <c r="AI35" s="849"/>
      <c r="AJ35" s="850"/>
      <c r="AK35" s="917">
        <v>40</v>
      </c>
      <c r="AL35" s="918"/>
      <c r="AM35" s="918"/>
      <c r="AN35" s="918"/>
      <c r="AO35" s="918"/>
      <c r="AP35" s="918" t="s">
        <v>599</v>
      </c>
      <c r="AQ35" s="918"/>
      <c r="AR35" s="918"/>
      <c r="AS35" s="918"/>
      <c r="AT35" s="918"/>
      <c r="AU35" s="918" t="s">
        <v>599</v>
      </c>
      <c r="AV35" s="918"/>
      <c r="AW35" s="918"/>
      <c r="AX35" s="918"/>
      <c r="AY35" s="918"/>
      <c r="AZ35" s="919" t="s">
        <v>599</v>
      </c>
      <c r="BA35" s="919"/>
      <c r="BB35" s="919"/>
      <c r="BC35" s="919"/>
      <c r="BD35" s="919"/>
      <c r="BE35" s="915" t="s">
        <v>413</v>
      </c>
      <c r="BF35" s="915"/>
      <c r="BG35" s="915"/>
      <c r="BH35" s="915"/>
      <c r="BI35" s="916"/>
      <c r="BJ35" s="254"/>
      <c r="BK35" s="254"/>
      <c r="BL35" s="254"/>
      <c r="BM35" s="254"/>
      <c r="BN35" s="254"/>
      <c r="BO35" s="267"/>
      <c r="BP35" s="267"/>
      <c r="BQ35" s="264">
        <v>29</v>
      </c>
      <c r="BR35" s="265"/>
      <c r="BS35" s="855"/>
      <c r="BT35" s="856"/>
      <c r="BU35" s="856"/>
      <c r="BV35" s="856"/>
      <c r="BW35" s="856"/>
      <c r="BX35" s="856"/>
      <c r="BY35" s="856"/>
      <c r="BZ35" s="856"/>
      <c r="CA35" s="856"/>
      <c r="CB35" s="856"/>
      <c r="CC35" s="856"/>
      <c r="CD35" s="856"/>
      <c r="CE35" s="856"/>
      <c r="CF35" s="856"/>
      <c r="CG35" s="857"/>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8"/>
    </row>
    <row r="36" spans="1:131" s="249" customFormat="1" ht="26.25" customHeight="1" x14ac:dyDescent="0.2">
      <c r="A36" s="268">
        <v>9</v>
      </c>
      <c r="B36" s="842" t="s">
        <v>415</v>
      </c>
      <c r="C36" s="843"/>
      <c r="D36" s="843"/>
      <c r="E36" s="843"/>
      <c r="F36" s="843"/>
      <c r="G36" s="843"/>
      <c r="H36" s="843"/>
      <c r="I36" s="843"/>
      <c r="J36" s="843"/>
      <c r="K36" s="843"/>
      <c r="L36" s="843"/>
      <c r="M36" s="843"/>
      <c r="N36" s="843"/>
      <c r="O36" s="843"/>
      <c r="P36" s="844"/>
      <c r="Q36" s="845">
        <v>17</v>
      </c>
      <c r="R36" s="846"/>
      <c r="S36" s="846"/>
      <c r="T36" s="846"/>
      <c r="U36" s="846"/>
      <c r="V36" s="846">
        <v>17</v>
      </c>
      <c r="W36" s="846"/>
      <c r="X36" s="846"/>
      <c r="Y36" s="846"/>
      <c r="Z36" s="846"/>
      <c r="AA36" s="846">
        <v>0</v>
      </c>
      <c r="AB36" s="846"/>
      <c r="AC36" s="846"/>
      <c r="AD36" s="846"/>
      <c r="AE36" s="847"/>
      <c r="AF36" s="848">
        <v>63</v>
      </c>
      <c r="AG36" s="849"/>
      <c r="AH36" s="849"/>
      <c r="AI36" s="849"/>
      <c r="AJ36" s="850"/>
      <c r="AK36" s="917">
        <v>18</v>
      </c>
      <c r="AL36" s="918"/>
      <c r="AM36" s="918"/>
      <c r="AN36" s="918"/>
      <c r="AO36" s="918"/>
      <c r="AP36" s="918">
        <v>34</v>
      </c>
      <c r="AQ36" s="918"/>
      <c r="AR36" s="918"/>
      <c r="AS36" s="918"/>
      <c r="AT36" s="918"/>
      <c r="AU36" s="918">
        <v>34</v>
      </c>
      <c r="AV36" s="918"/>
      <c r="AW36" s="918"/>
      <c r="AX36" s="918"/>
      <c r="AY36" s="918"/>
      <c r="AZ36" s="919" t="s">
        <v>599</v>
      </c>
      <c r="BA36" s="919"/>
      <c r="BB36" s="919"/>
      <c r="BC36" s="919"/>
      <c r="BD36" s="919"/>
      <c r="BE36" s="915" t="s">
        <v>413</v>
      </c>
      <c r="BF36" s="915"/>
      <c r="BG36" s="915"/>
      <c r="BH36" s="915"/>
      <c r="BI36" s="916"/>
      <c r="BJ36" s="254"/>
      <c r="BK36" s="254"/>
      <c r="BL36" s="254"/>
      <c r="BM36" s="254"/>
      <c r="BN36" s="254"/>
      <c r="BO36" s="267"/>
      <c r="BP36" s="267"/>
      <c r="BQ36" s="264">
        <v>30</v>
      </c>
      <c r="BR36" s="265"/>
      <c r="BS36" s="855"/>
      <c r="BT36" s="856"/>
      <c r="BU36" s="856"/>
      <c r="BV36" s="856"/>
      <c r="BW36" s="856"/>
      <c r="BX36" s="856"/>
      <c r="BY36" s="856"/>
      <c r="BZ36" s="856"/>
      <c r="CA36" s="856"/>
      <c r="CB36" s="856"/>
      <c r="CC36" s="856"/>
      <c r="CD36" s="856"/>
      <c r="CE36" s="856"/>
      <c r="CF36" s="856"/>
      <c r="CG36" s="857"/>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8"/>
    </row>
    <row r="37" spans="1:131" s="249" customFormat="1" ht="26.25" customHeight="1" x14ac:dyDescent="0.2">
      <c r="A37" s="268">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4"/>
      <c r="BK37" s="254"/>
      <c r="BL37" s="254"/>
      <c r="BM37" s="254"/>
      <c r="BN37" s="254"/>
      <c r="BO37" s="267"/>
      <c r="BP37" s="267"/>
      <c r="BQ37" s="264">
        <v>31</v>
      </c>
      <c r="BR37" s="265"/>
      <c r="BS37" s="855"/>
      <c r="BT37" s="856"/>
      <c r="BU37" s="856"/>
      <c r="BV37" s="856"/>
      <c r="BW37" s="856"/>
      <c r="BX37" s="856"/>
      <c r="BY37" s="856"/>
      <c r="BZ37" s="856"/>
      <c r="CA37" s="856"/>
      <c r="CB37" s="856"/>
      <c r="CC37" s="856"/>
      <c r="CD37" s="856"/>
      <c r="CE37" s="856"/>
      <c r="CF37" s="856"/>
      <c r="CG37" s="857"/>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8"/>
    </row>
    <row r="38" spans="1:131" s="249" customFormat="1" ht="26.25" customHeight="1" x14ac:dyDescent="0.2">
      <c r="A38" s="268">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4"/>
      <c r="BK38" s="254"/>
      <c r="BL38" s="254"/>
      <c r="BM38" s="254"/>
      <c r="BN38" s="254"/>
      <c r="BO38" s="267"/>
      <c r="BP38" s="267"/>
      <c r="BQ38" s="264">
        <v>32</v>
      </c>
      <c r="BR38" s="265"/>
      <c r="BS38" s="855"/>
      <c r="BT38" s="856"/>
      <c r="BU38" s="856"/>
      <c r="BV38" s="856"/>
      <c r="BW38" s="856"/>
      <c r="BX38" s="856"/>
      <c r="BY38" s="856"/>
      <c r="BZ38" s="856"/>
      <c r="CA38" s="856"/>
      <c r="CB38" s="856"/>
      <c r="CC38" s="856"/>
      <c r="CD38" s="856"/>
      <c r="CE38" s="856"/>
      <c r="CF38" s="856"/>
      <c r="CG38" s="857"/>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8"/>
    </row>
    <row r="39" spans="1:131" s="249" customFormat="1" ht="26.25" customHeight="1" x14ac:dyDescent="0.2">
      <c r="A39" s="268">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5"/>
      <c r="BT39" s="856"/>
      <c r="BU39" s="856"/>
      <c r="BV39" s="856"/>
      <c r="BW39" s="856"/>
      <c r="BX39" s="856"/>
      <c r="BY39" s="856"/>
      <c r="BZ39" s="856"/>
      <c r="CA39" s="856"/>
      <c r="CB39" s="856"/>
      <c r="CC39" s="856"/>
      <c r="CD39" s="856"/>
      <c r="CE39" s="856"/>
      <c r="CF39" s="856"/>
      <c r="CG39" s="857"/>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8"/>
    </row>
    <row r="40" spans="1:131" s="249" customFormat="1" ht="26.25" customHeight="1" x14ac:dyDescent="0.2">
      <c r="A40" s="263">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5"/>
      <c r="BT40" s="856"/>
      <c r="BU40" s="856"/>
      <c r="BV40" s="856"/>
      <c r="BW40" s="856"/>
      <c r="BX40" s="856"/>
      <c r="BY40" s="856"/>
      <c r="BZ40" s="856"/>
      <c r="CA40" s="856"/>
      <c r="CB40" s="856"/>
      <c r="CC40" s="856"/>
      <c r="CD40" s="856"/>
      <c r="CE40" s="856"/>
      <c r="CF40" s="856"/>
      <c r="CG40" s="857"/>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8"/>
    </row>
    <row r="41" spans="1:131" s="249" customFormat="1" ht="26.25" customHeight="1" x14ac:dyDescent="0.2">
      <c r="A41" s="263">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5"/>
      <c r="BT41" s="856"/>
      <c r="BU41" s="856"/>
      <c r="BV41" s="856"/>
      <c r="BW41" s="856"/>
      <c r="BX41" s="856"/>
      <c r="BY41" s="856"/>
      <c r="BZ41" s="856"/>
      <c r="CA41" s="856"/>
      <c r="CB41" s="856"/>
      <c r="CC41" s="856"/>
      <c r="CD41" s="856"/>
      <c r="CE41" s="856"/>
      <c r="CF41" s="856"/>
      <c r="CG41" s="857"/>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8"/>
    </row>
    <row r="42" spans="1:131" s="249" customFormat="1" ht="26.25" customHeight="1" x14ac:dyDescent="0.2">
      <c r="A42" s="263">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5"/>
      <c r="BT42" s="856"/>
      <c r="BU42" s="856"/>
      <c r="BV42" s="856"/>
      <c r="BW42" s="856"/>
      <c r="BX42" s="856"/>
      <c r="BY42" s="856"/>
      <c r="BZ42" s="856"/>
      <c r="CA42" s="856"/>
      <c r="CB42" s="856"/>
      <c r="CC42" s="856"/>
      <c r="CD42" s="856"/>
      <c r="CE42" s="856"/>
      <c r="CF42" s="856"/>
      <c r="CG42" s="857"/>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8"/>
    </row>
    <row r="43" spans="1:131" s="249" customFormat="1" ht="26.25" customHeight="1" x14ac:dyDescent="0.2">
      <c r="A43" s="263">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5"/>
      <c r="BT43" s="856"/>
      <c r="BU43" s="856"/>
      <c r="BV43" s="856"/>
      <c r="BW43" s="856"/>
      <c r="BX43" s="856"/>
      <c r="BY43" s="856"/>
      <c r="BZ43" s="856"/>
      <c r="CA43" s="856"/>
      <c r="CB43" s="856"/>
      <c r="CC43" s="856"/>
      <c r="CD43" s="856"/>
      <c r="CE43" s="856"/>
      <c r="CF43" s="856"/>
      <c r="CG43" s="857"/>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8"/>
    </row>
    <row r="44" spans="1:131" s="249" customFormat="1" ht="26.25" customHeight="1" x14ac:dyDescent="0.2">
      <c r="A44" s="263">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5"/>
      <c r="BT44" s="856"/>
      <c r="BU44" s="856"/>
      <c r="BV44" s="856"/>
      <c r="BW44" s="856"/>
      <c r="BX44" s="856"/>
      <c r="BY44" s="856"/>
      <c r="BZ44" s="856"/>
      <c r="CA44" s="856"/>
      <c r="CB44" s="856"/>
      <c r="CC44" s="856"/>
      <c r="CD44" s="856"/>
      <c r="CE44" s="856"/>
      <c r="CF44" s="856"/>
      <c r="CG44" s="857"/>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8"/>
    </row>
    <row r="45" spans="1:131" s="249" customFormat="1" ht="26.25" customHeight="1" x14ac:dyDescent="0.2">
      <c r="A45" s="263">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5"/>
      <c r="BT45" s="856"/>
      <c r="BU45" s="856"/>
      <c r="BV45" s="856"/>
      <c r="BW45" s="856"/>
      <c r="BX45" s="856"/>
      <c r="BY45" s="856"/>
      <c r="BZ45" s="856"/>
      <c r="CA45" s="856"/>
      <c r="CB45" s="856"/>
      <c r="CC45" s="856"/>
      <c r="CD45" s="856"/>
      <c r="CE45" s="856"/>
      <c r="CF45" s="856"/>
      <c r="CG45" s="857"/>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8"/>
    </row>
    <row r="46" spans="1:131" s="249" customFormat="1" ht="26.25" customHeight="1" x14ac:dyDescent="0.2">
      <c r="A46" s="263">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5"/>
      <c r="BT46" s="856"/>
      <c r="BU46" s="856"/>
      <c r="BV46" s="856"/>
      <c r="BW46" s="856"/>
      <c r="BX46" s="856"/>
      <c r="BY46" s="856"/>
      <c r="BZ46" s="856"/>
      <c r="CA46" s="856"/>
      <c r="CB46" s="856"/>
      <c r="CC46" s="856"/>
      <c r="CD46" s="856"/>
      <c r="CE46" s="856"/>
      <c r="CF46" s="856"/>
      <c r="CG46" s="857"/>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8"/>
    </row>
    <row r="47" spans="1:131" s="249" customFormat="1" ht="26.25" customHeight="1" x14ac:dyDescent="0.2">
      <c r="A47" s="263">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5"/>
      <c r="BT47" s="856"/>
      <c r="BU47" s="856"/>
      <c r="BV47" s="856"/>
      <c r="BW47" s="856"/>
      <c r="BX47" s="856"/>
      <c r="BY47" s="856"/>
      <c r="BZ47" s="856"/>
      <c r="CA47" s="856"/>
      <c r="CB47" s="856"/>
      <c r="CC47" s="856"/>
      <c r="CD47" s="856"/>
      <c r="CE47" s="856"/>
      <c r="CF47" s="856"/>
      <c r="CG47" s="857"/>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8"/>
    </row>
    <row r="48" spans="1:131" s="249" customFormat="1" ht="26.25" customHeight="1" x14ac:dyDescent="0.2">
      <c r="A48" s="263">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5"/>
      <c r="BT48" s="856"/>
      <c r="BU48" s="856"/>
      <c r="BV48" s="856"/>
      <c r="BW48" s="856"/>
      <c r="BX48" s="856"/>
      <c r="BY48" s="856"/>
      <c r="BZ48" s="856"/>
      <c r="CA48" s="856"/>
      <c r="CB48" s="856"/>
      <c r="CC48" s="856"/>
      <c r="CD48" s="856"/>
      <c r="CE48" s="856"/>
      <c r="CF48" s="856"/>
      <c r="CG48" s="857"/>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8"/>
    </row>
    <row r="49" spans="1:131" s="249" customFormat="1" ht="26.25" customHeight="1" x14ac:dyDescent="0.2">
      <c r="A49" s="263">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5"/>
      <c r="BT49" s="856"/>
      <c r="BU49" s="856"/>
      <c r="BV49" s="856"/>
      <c r="BW49" s="856"/>
      <c r="BX49" s="856"/>
      <c r="BY49" s="856"/>
      <c r="BZ49" s="856"/>
      <c r="CA49" s="856"/>
      <c r="CB49" s="856"/>
      <c r="CC49" s="856"/>
      <c r="CD49" s="856"/>
      <c r="CE49" s="856"/>
      <c r="CF49" s="856"/>
      <c r="CG49" s="857"/>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8"/>
    </row>
    <row r="50" spans="1:131" s="249" customFormat="1" ht="26.25" customHeight="1" x14ac:dyDescent="0.2">
      <c r="A50" s="263">
        <v>23</v>
      </c>
      <c r="B50" s="842"/>
      <c r="C50" s="843"/>
      <c r="D50" s="843"/>
      <c r="E50" s="843"/>
      <c r="F50" s="843"/>
      <c r="G50" s="843"/>
      <c r="H50" s="843"/>
      <c r="I50" s="843"/>
      <c r="J50" s="843"/>
      <c r="K50" s="843"/>
      <c r="L50" s="843"/>
      <c r="M50" s="843"/>
      <c r="N50" s="843"/>
      <c r="O50" s="843"/>
      <c r="P50" s="844"/>
      <c r="Q50" s="920"/>
      <c r="R50" s="921"/>
      <c r="S50" s="921"/>
      <c r="T50" s="921"/>
      <c r="U50" s="921"/>
      <c r="V50" s="921"/>
      <c r="W50" s="921"/>
      <c r="X50" s="921"/>
      <c r="Y50" s="921"/>
      <c r="Z50" s="921"/>
      <c r="AA50" s="921"/>
      <c r="AB50" s="921"/>
      <c r="AC50" s="921"/>
      <c r="AD50" s="921"/>
      <c r="AE50" s="922"/>
      <c r="AF50" s="848"/>
      <c r="AG50" s="849"/>
      <c r="AH50" s="849"/>
      <c r="AI50" s="849"/>
      <c r="AJ50" s="850"/>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5"/>
      <c r="BT50" s="856"/>
      <c r="BU50" s="856"/>
      <c r="BV50" s="856"/>
      <c r="BW50" s="856"/>
      <c r="BX50" s="856"/>
      <c r="BY50" s="856"/>
      <c r="BZ50" s="856"/>
      <c r="CA50" s="856"/>
      <c r="CB50" s="856"/>
      <c r="CC50" s="856"/>
      <c r="CD50" s="856"/>
      <c r="CE50" s="856"/>
      <c r="CF50" s="856"/>
      <c r="CG50" s="857"/>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8"/>
    </row>
    <row r="51" spans="1:131" s="249" customFormat="1" ht="26.25" customHeight="1" x14ac:dyDescent="0.2">
      <c r="A51" s="263">
        <v>24</v>
      </c>
      <c r="B51" s="842"/>
      <c r="C51" s="843"/>
      <c r="D51" s="843"/>
      <c r="E51" s="843"/>
      <c r="F51" s="843"/>
      <c r="G51" s="843"/>
      <c r="H51" s="843"/>
      <c r="I51" s="843"/>
      <c r="J51" s="843"/>
      <c r="K51" s="843"/>
      <c r="L51" s="843"/>
      <c r="M51" s="843"/>
      <c r="N51" s="843"/>
      <c r="O51" s="843"/>
      <c r="P51" s="844"/>
      <c r="Q51" s="920"/>
      <c r="R51" s="921"/>
      <c r="S51" s="921"/>
      <c r="T51" s="921"/>
      <c r="U51" s="921"/>
      <c r="V51" s="921"/>
      <c r="W51" s="921"/>
      <c r="X51" s="921"/>
      <c r="Y51" s="921"/>
      <c r="Z51" s="921"/>
      <c r="AA51" s="921"/>
      <c r="AB51" s="921"/>
      <c r="AC51" s="921"/>
      <c r="AD51" s="921"/>
      <c r="AE51" s="922"/>
      <c r="AF51" s="848"/>
      <c r="AG51" s="849"/>
      <c r="AH51" s="849"/>
      <c r="AI51" s="849"/>
      <c r="AJ51" s="850"/>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5"/>
      <c r="BT51" s="856"/>
      <c r="BU51" s="856"/>
      <c r="BV51" s="856"/>
      <c r="BW51" s="856"/>
      <c r="BX51" s="856"/>
      <c r="BY51" s="856"/>
      <c r="BZ51" s="856"/>
      <c r="CA51" s="856"/>
      <c r="CB51" s="856"/>
      <c r="CC51" s="856"/>
      <c r="CD51" s="856"/>
      <c r="CE51" s="856"/>
      <c r="CF51" s="856"/>
      <c r="CG51" s="857"/>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8"/>
    </row>
    <row r="52" spans="1:131" s="249" customFormat="1" ht="26.25" customHeight="1" x14ac:dyDescent="0.2">
      <c r="A52" s="263">
        <v>25</v>
      </c>
      <c r="B52" s="842"/>
      <c r="C52" s="843"/>
      <c r="D52" s="843"/>
      <c r="E52" s="843"/>
      <c r="F52" s="843"/>
      <c r="G52" s="843"/>
      <c r="H52" s="843"/>
      <c r="I52" s="843"/>
      <c r="J52" s="843"/>
      <c r="K52" s="843"/>
      <c r="L52" s="843"/>
      <c r="M52" s="843"/>
      <c r="N52" s="843"/>
      <c r="O52" s="843"/>
      <c r="P52" s="844"/>
      <c r="Q52" s="920"/>
      <c r="R52" s="921"/>
      <c r="S52" s="921"/>
      <c r="T52" s="921"/>
      <c r="U52" s="921"/>
      <c r="V52" s="921"/>
      <c r="W52" s="921"/>
      <c r="X52" s="921"/>
      <c r="Y52" s="921"/>
      <c r="Z52" s="921"/>
      <c r="AA52" s="921"/>
      <c r="AB52" s="921"/>
      <c r="AC52" s="921"/>
      <c r="AD52" s="921"/>
      <c r="AE52" s="922"/>
      <c r="AF52" s="848"/>
      <c r="AG52" s="849"/>
      <c r="AH52" s="849"/>
      <c r="AI52" s="849"/>
      <c r="AJ52" s="850"/>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5"/>
      <c r="BT52" s="856"/>
      <c r="BU52" s="856"/>
      <c r="BV52" s="856"/>
      <c r="BW52" s="856"/>
      <c r="BX52" s="856"/>
      <c r="BY52" s="856"/>
      <c r="BZ52" s="856"/>
      <c r="CA52" s="856"/>
      <c r="CB52" s="856"/>
      <c r="CC52" s="856"/>
      <c r="CD52" s="856"/>
      <c r="CE52" s="856"/>
      <c r="CF52" s="856"/>
      <c r="CG52" s="857"/>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8"/>
    </row>
    <row r="53" spans="1:131" s="249" customFormat="1" ht="26.25" customHeight="1" x14ac:dyDescent="0.2">
      <c r="A53" s="263">
        <v>26</v>
      </c>
      <c r="B53" s="842"/>
      <c r="C53" s="843"/>
      <c r="D53" s="843"/>
      <c r="E53" s="843"/>
      <c r="F53" s="843"/>
      <c r="G53" s="843"/>
      <c r="H53" s="843"/>
      <c r="I53" s="843"/>
      <c r="J53" s="843"/>
      <c r="K53" s="843"/>
      <c r="L53" s="843"/>
      <c r="M53" s="843"/>
      <c r="N53" s="843"/>
      <c r="O53" s="843"/>
      <c r="P53" s="844"/>
      <c r="Q53" s="920"/>
      <c r="R53" s="921"/>
      <c r="S53" s="921"/>
      <c r="T53" s="921"/>
      <c r="U53" s="921"/>
      <c r="V53" s="921"/>
      <c r="W53" s="921"/>
      <c r="X53" s="921"/>
      <c r="Y53" s="921"/>
      <c r="Z53" s="921"/>
      <c r="AA53" s="921"/>
      <c r="AB53" s="921"/>
      <c r="AC53" s="921"/>
      <c r="AD53" s="921"/>
      <c r="AE53" s="922"/>
      <c r="AF53" s="848"/>
      <c r="AG53" s="849"/>
      <c r="AH53" s="849"/>
      <c r="AI53" s="849"/>
      <c r="AJ53" s="850"/>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5"/>
      <c r="BT53" s="856"/>
      <c r="BU53" s="856"/>
      <c r="BV53" s="856"/>
      <c r="BW53" s="856"/>
      <c r="BX53" s="856"/>
      <c r="BY53" s="856"/>
      <c r="BZ53" s="856"/>
      <c r="CA53" s="856"/>
      <c r="CB53" s="856"/>
      <c r="CC53" s="856"/>
      <c r="CD53" s="856"/>
      <c r="CE53" s="856"/>
      <c r="CF53" s="856"/>
      <c r="CG53" s="857"/>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8"/>
    </row>
    <row r="54" spans="1:131" s="249" customFormat="1" ht="26.25" customHeight="1" x14ac:dyDescent="0.2">
      <c r="A54" s="263">
        <v>27</v>
      </c>
      <c r="B54" s="842"/>
      <c r="C54" s="843"/>
      <c r="D54" s="843"/>
      <c r="E54" s="843"/>
      <c r="F54" s="843"/>
      <c r="G54" s="843"/>
      <c r="H54" s="843"/>
      <c r="I54" s="843"/>
      <c r="J54" s="843"/>
      <c r="K54" s="843"/>
      <c r="L54" s="843"/>
      <c r="M54" s="843"/>
      <c r="N54" s="843"/>
      <c r="O54" s="843"/>
      <c r="P54" s="844"/>
      <c r="Q54" s="920"/>
      <c r="R54" s="921"/>
      <c r="S54" s="921"/>
      <c r="T54" s="921"/>
      <c r="U54" s="921"/>
      <c r="V54" s="921"/>
      <c r="W54" s="921"/>
      <c r="X54" s="921"/>
      <c r="Y54" s="921"/>
      <c r="Z54" s="921"/>
      <c r="AA54" s="921"/>
      <c r="AB54" s="921"/>
      <c r="AC54" s="921"/>
      <c r="AD54" s="921"/>
      <c r="AE54" s="922"/>
      <c r="AF54" s="848"/>
      <c r="AG54" s="849"/>
      <c r="AH54" s="849"/>
      <c r="AI54" s="849"/>
      <c r="AJ54" s="850"/>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5"/>
      <c r="BT54" s="856"/>
      <c r="BU54" s="856"/>
      <c r="BV54" s="856"/>
      <c r="BW54" s="856"/>
      <c r="BX54" s="856"/>
      <c r="BY54" s="856"/>
      <c r="BZ54" s="856"/>
      <c r="CA54" s="856"/>
      <c r="CB54" s="856"/>
      <c r="CC54" s="856"/>
      <c r="CD54" s="856"/>
      <c r="CE54" s="856"/>
      <c r="CF54" s="856"/>
      <c r="CG54" s="857"/>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8"/>
    </row>
    <row r="55" spans="1:131" s="249" customFormat="1" ht="26.25" customHeight="1" x14ac:dyDescent="0.2">
      <c r="A55" s="263">
        <v>28</v>
      </c>
      <c r="B55" s="842"/>
      <c r="C55" s="843"/>
      <c r="D55" s="843"/>
      <c r="E55" s="843"/>
      <c r="F55" s="843"/>
      <c r="G55" s="843"/>
      <c r="H55" s="843"/>
      <c r="I55" s="843"/>
      <c r="J55" s="843"/>
      <c r="K55" s="843"/>
      <c r="L55" s="843"/>
      <c r="M55" s="843"/>
      <c r="N55" s="843"/>
      <c r="O55" s="843"/>
      <c r="P55" s="844"/>
      <c r="Q55" s="920"/>
      <c r="R55" s="921"/>
      <c r="S55" s="921"/>
      <c r="T55" s="921"/>
      <c r="U55" s="921"/>
      <c r="V55" s="921"/>
      <c r="W55" s="921"/>
      <c r="X55" s="921"/>
      <c r="Y55" s="921"/>
      <c r="Z55" s="921"/>
      <c r="AA55" s="921"/>
      <c r="AB55" s="921"/>
      <c r="AC55" s="921"/>
      <c r="AD55" s="921"/>
      <c r="AE55" s="922"/>
      <c r="AF55" s="848"/>
      <c r="AG55" s="849"/>
      <c r="AH55" s="849"/>
      <c r="AI55" s="849"/>
      <c r="AJ55" s="850"/>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5"/>
      <c r="BT55" s="856"/>
      <c r="BU55" s="856"/>
      <c r="BV55" s="856"/>
      <c r="BW55" s="856"/>
      <c r="BX55" s="856"/>
      <c r="BY55" s="856"/>
      <c r="BZ55" s="856"/>
      <c r="CA55" s="856"/>
      <c r="CB55" s="856"/>
      <c r="CC55" s="856"/>
      <c r="CD55" s="856"/>
      <c r="CE55" s="856"/>
      <c r="CF55" s="856"/>
      <c r="CG55" s="857"/>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8"/>
    </row>
    <row r="56" spans="1:131" s="249" customFormat="1" ht="26.25" customHeight="1" x14ac:dyDescent="0.2">
      <c r="A56" s="263">
        <v>29</v>
      </c>
      <c r="B56" s="842"/>
      <c r="C56" s="843"/>
      <c r="D56" s="843"/>
      <c r="E56" s="843"/>
      <c r="F56" s="843"/>
      <c r="G56" s="843"/>
      <c r="H56" s="843"/>
      <c r="I56" s="843"/>
      <c r="J56" s="843"/>
      <c r="K56" s="843"/>
      <c r="L56" s="843"/>
      <c r="M56" s="843"/>
      <c r="N56" s="843"/>
      <c r="O56" s="843"/>
      <c r="P56" s="844"/>
      <c r="Q56" s="920"/>
      <c r="R56" s="921"/>
      <c r="S56" s="921"/>
      <c r="T56" s="921"/>
      <c r="U56" s="921"/>
      <c r="V56" s="921"/>
      <c r="W56" s="921"/>
      <c r="X56" s="921"/>
      <c r="Y56" s="921"/>
      <c r="Z56" s="921"/>
      <c r="AA56" s="921"/>
      <c r="AB56" s="921"/>
      <c r="AC56" s="921"/>
      <c r="AD56" s="921"/>
      <c r="AE56" s="922"/>
      <c r="AF56" s="848"/>
      <c r="AG56" s="849"/>
      <c r="AH56" s="849"/>
      <c r="AI56" s="849"/>
      <c r="AJ56" s="850"/>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5"/>
      <c r="BT56" s="856"/>
      <c r="BU56" s="856"/>
      <c r="BV56" s="856"/>
      <c r="BW56" s="856"/>
      <c r="BX56" s="856"/>
      <c r="BY56" s="856"/>
      <c r="BZ56" s="856"/>
      <c r="CA56" s="856"/>
      <c r="CB56" s="856"/>
      <c r="CC56" s="856"/>
      <c r="CD56" s="856"/>
      <c r="CE56" s="856"/>
      <c r="CF56" s="856"/>
      <c r="CG56" s="857"/>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8"/>
    </row>
    <row r="57" spans="1:131" s="249" customFormat="1" ht="26.25" customHeight="1" x14ac:dyDescent="0.2">
      <c r="A57" s="263">
        <v>30</v>
      </c>
      <c r="B57" s="842"/>
      <c r="C57" s="843"/>
      <c r="D57" s="843"/>
      <c r="E57" s="843"/>
      <c r="F57" s="843"/>
      <c r="G57" s="843"/>
      <c r="H57" s="843"/>
      <c r="I57" s="843"/>
      <c r="J57" s="843"/>
      <c r="K57" s="843"/>
      <c r="L57" s="843"/>
      <c r="M57" s="843"/>
      <c r="N57" s="843"/>
      <c r="O57" s="843"/>
      <c r="P57" s="844"/>
      <c r="Q57" s="920"/>
      <c r="R57" s="921"/>
      <c r="S57" s="921"/>
      <c r="T57" s="921"/>
      <c r="U57" s="921"/>
      <c r="V57" s="921"/>
      <c r="W57" s="921"/>
      <c r="X57" s="921"/>
      <c r="Y57" s="921"/>
      <c r="Z57" s="921"/>
      <c r="AA57" s="921"/>
      <c r="AB57" s="921"/>
      <c r="AC57" s="921"/>
      <c r="AD57" s="921"/>
      <c r="AE57" s="922"/>
      <c r="AF57" s="848"/>
      <c r="AG57" s="849"/>
      <c r="AH57" s="849"/>
      <c r="AI57" s="849"/>
      <c r="AJ57" s="850"/>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5"/>
      <c r="BT57" s="856"/>
      <c r="BU57" s="856"/>
      <c r="BV57" s="856"/>
      <c r="BW57" s="856"/>
      <c r="BX57" s="856"/>
      <c r="BY57" s="856"/>
      <c r="BZ57" s="856"/>
      <c r="CA57" s="856"/>
      <c r="CB57" s="856"/>
      <c r="CC57" s="856"/>
      <c r="CD57" s="856"/>
      <c r="CE57" s="856"/>
      <c r="CF57" s="856"/>
      <c r="CG57" s="857"/>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8"/>
    </row>
    <row r="58" spans="1:131" s="249" customFormat="1" ht="26.25" customHeight="1" x14ac:dyDescent="0.2">
      <c r="A58" s="263">
        <v>31</v>
      </c>
      <c r="B58" s="842"/>
      <c r="C58" s="843"/>
      <c r="D58" s="843"/>
      <c r="E58" s="843"/>
      <c r="F58" s="843"/>
      <c r="G58" s="843"/>
      <c r="H58" s="843"/>
      <c r="I58" s="843"/>
      <c r="J58" s="843"/>
      <c r="K58" s="843"/>
      <c r="L58" s="843"/>
      <c r="M58" s="843"/>
      <c r="N58" s="843"/>
      <c r="O58" s="843"/>
      <c r="P58" s="844"/>
      <c r="Q58" s="920"/>
      <c r="R58" s="921"/>
      <c r="S58" s="921"/>
      <c r="T58" s="921"/>
      <c r="U58" s="921"/>
      <c r="V58" s="921"/>
      <c r="W58" s="921"/>
      <c r="X58" s="921"/>
      <c r="Y58" s="921"/>
      <c r="Z58" s="921"/>
      <c r="AA58" s="921"/>
      <c r="AB58" s="921"/>
      <c r="AC58" s="921"/>
      <c r="AD58" s="921"/>
      <c r="AE58" s="922"/>
      <c r="AF58" s="848"/>
      <c r="AG58" s="849"/>
      <c r="AH58" s="849"/>
      <c r="AI58" s="849"/>
      <c r="AJ58" s="850"/>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5"/>
      <c r="BT58" s="856"/>
      <c r="BU58" s="856"/>
      <c r="BV58" s="856"/>
      <c r="BW58" s="856"/>
      <c r="BX58" s="856"/>
      <c r="BY58" s="856"/>
      <c r="BZ58" s="856"/>
      <c r="CA58" s="856"/>
      <c r="CB58" s="856"/>
      <c r="CC58" s="856"/>
      <c r="CD58" s="856"/>
      <c r="CE58" s="856"/>
      <c r="CF58" s="856"/>
      <c r="CG58" s="857"/>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8"/>
    </row>
    <row r="59" spans="1:131" s="249" customFormat="1" ht="26.25" customHeight="1" x14ac:dyDescent="0.2">
      <c r="A59" s="263">
        <v>32</v>
      </c>
      <c r="B59" s="842"/>
      <c r="C59" s="843"/>
      <c r="D59" s="843"/>
      <c r="E59" s="843"/>
      <c r="F59" s="843"/>
      <c r="G59" s="843"/>
      <c r="H59" s="843"/>
      <c r="I59" s="843"/>
      <c r="J59" s="843"/>
      <c r="K59" s="843"/>
      <c r="L59" s="843"/>
      <c r="M59" s="843"/>
      <c r="N59" s="843"/>
      <c r="O59" s="843"/>
      <c r="P59" s="844"/>
      <c r="Q59" s="920"/>
      <c r="R59" s="921"/>
      <c r="S59" s="921"/>
      <c r="T59" s="921"/>
      <c r="U59" s="921"/>
      <c r="V59" s="921"/>
      <c r="W59" s="921"/>
      <c r="X59" s="921"/>
      <c r="Y59" s="921"/>
      <c r="Z59" s="921"/>
      <c r="AA59" s="921"/>
      <c r="AB59" s="921"/>
      <c r="AC59" s="921"/>
      <c r="AD59" s="921"/>
      <c r="AE59" s="922"/>
      <c r="AF59" s="848"/>
      <c r="AG59" s="849"/>
      <c r="AH59" s="849"/>
      <c r="AI59" s="849"/>
      <c r="AJ59" s="850"/>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5"/>
      <c r="BT59" s="856"/>
      <c r="BU59" s="856"/>
      <c r="BV59" s="856"/>
      <c r="BW59" s="856"/>
      <c r="BX59" s="856"/>
      <c r="BY59" s="856"/>
      <c r="BZ59" s="856"/>
      <c r="CA59" s="856"/>
      <c r="CB59" s="856"/>
      <c r="CC59" s="856"/>
      <c r="CD59" s="856"/>
      <c r="CE59" s="856"/>
      <c r="CF59" s="856"/>
      <c r="CG59" s="857"/>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8"/>
    </row>
    <row r="60" spans="1:131" s="249" customFormat="1" ht="26.25" customHeight="1" x14ac:dyDescent="0.2">
      <c r="A60" s="263">
        <v>33</v>
      </c>
      <c r="B60" s="842"/>
      <c r="C60" s="843"/>
      <c r="D60" s="843"/>
      <c r="E60" s="843"/>
      <c r="F60" s="843"/>
      <c r="G60" s="843"/>
      <c r="H60" s="843"/>
      <c r="I60" s="843"/>
      <c r="J60" s="843"/>
      <c r="K60" s="843"/>
      <c r="L60" s="843"/>
      <c r="M60" s="843"/>
      <c r="N60" s="843"/>
      <c r="O60" s="843"/>
      <c r="P60" s="844"/>
      <c r="Q60" s="920"/>
      <c r="R60" s="921"/>
      <c r="S60" s="921"/>
      <c r="T60" s="921"/>
      <c r="U60" s="921"/>
      <c r="V60" s="921"/>
      <c r="W60" s="921"/>
      <c r="X60" s="921"/>
      <c r="Y60" s="921"/>
      <c r="Z60" s="921"/>
      <c r="AA60" s="921"/>
      <c r="AB60" s="921"/>
      <c r="AC60" s="921"/>
      <c r="AD60" s="921"/>
      <c r="AE60" s="922"/>
      <c r="AF60" s="848"/>
      <c r="AG60" s="849"/>
      <c r="AH60" s="849"/>
      <c r="AI60" s="849"/>
      <c r="AJ60" s="850"/>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5"/>
      <c r="BT60" s="856"/>
      <c r="BU60" s="856"/>
      <c r="BV60" s="856"/>
      <c r="BW60" s="856"/>
      <c r="BX60" s="856"/>
      <c r="BY60" s="856"/>
      <c r="BZ60" s="856"/>
      <c r="CA60" s="856"/>
      <c r="CB60" s="856"/>
      <c r="CC60" s="856"/>
      <c r="CD60" s="856"/>
      <c r="CE60" s="856"/>
      <c r="CF60" s="856"/>
      <c r="CG60" s="857"/>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8"/>
    </row>
    <row r="61" spans="1:131" s="249" customFormat="1" ht="26.25" customHeight="1" thickBot="1" x14ac:dyDescent="0.25">
      <c r="A61" s="263">
        <v>34</v>
      </c>
      <c r="B61" s="842"/>
      <c r="C61" s="843"/>
      <c r="D61" s="843"/>
      <c r="E61" s="843"/>
      <c r="F61" s="843"/>
      <c r="G61" s="843"/>
      <c r="H61" s="843"/>
      <c r="I61" s="843"/>
      <c r="J61" s="843"/>
      <c r="K61" s="843"/>
      <c r="L61" s="843"/>
      <c r="M61" s="843"/>
      <c r="N61" s="843"/>
      <c r="O61" s="843"/>
      <c r="P61" s="844"/>
      <c r="Q61" s="920"/>
      <c r="R61" s="921"/>
      <c r="S61" s="921"/>
      <c r="T61" s="921"/>
      <c r="U61" s="921"/>
      <c r="V61" s="921"/>
      <c r="W61" s="921"/>
      <c r="X61" s="921"/>
      <c r="Y61" s="921"/>
      <c r="Z61" s="921"/>
      <c r="AA61" s="921"/>
      <c r="AB61" s="921"/>
      <c r="AC61" s="921"/>
      <c r="AD61" s="921"/>
      <c r="AE61" s="922"/>
      <c r="AF61" s="848"/>
      <c r="AG61" s="849"/>
      <c r="AH61" s="849"/>
      <c r="AI61" s="849"/>
      <c r="AJ61" s="850"/>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5"/>
      <c r="BT61" s="856"/>
      <c r="BU61" s="856"/>
      <c r="BV61" s="856"/>
      <c r="BW61" s="856"/>
      <c r="BX61" s="856"/>
      <c r="BY61" s="856"/>
      <c r="BZ61" s="856"/>
      <c r="CA61" s="856"/>
      <c r="CB61" s="856"/>
      <c r="CC61" s="856"/>
      <c r="CD61" s="856"/>
      <c r="CE61" s="856"/>
      <c r="CF61" s="856"/>
      <c r="CG61" s="857"/>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8"/>
    </row>
    <row r="62" spans="1:131" s="249" customFormat="1" ht="26.25" customHeight="1" x14ac:dyDescent="0.2">
      <c r="A62" s="263">
        <v>35</v>
      </c>
      <c r="B62" s="842"/>
      <c r="C62" s="843"/>
      <c r="D62" s="843"/>
      <c r="E62" s="843"/>
      <c r="F62" s="843"/>
      <c r="G62" s="843"/>
      <c r="H62" s="843"/>
      <c r="I62" s="843"/>
      <c r="J62" s="843"/>
      <c r="K62" s="843"/>
      <c r="L62" s="843"/>
      <c r="M62" s="843"/>
      <c r="N62" s="843"/>
      <c r="O62" s="843"/>
      <c r="P62" s="844"/>
      <c r="Q62" s="920"/>
      <c r="R62" s="921"/>
      <c r="S62" s="921"/>
      <c r="T62" s="921"/>
      <c r="U62" s="921"/>
      <c r="V62" s="921"/>
      <c r="W62" s="921"/>
      <c r="X62" s="921"/>
      <c r="Y62" s="921"/>
      <c r="Z62" s="921"/>
      <c r="AA62" s="921"/>
      <c r="AB62" s="921"/>
      <c r="AC62" s="921"/>
      <c r="AD62" s="921"/>
      <c r="AE62" s="922"/>
      <c r="AF62" s="848"/>
      <c r="AG62" s="849"/>
      <c r="AH62" s="849"/>
      <c r="AI62" s="849"/>
      <c r="AJ62" s="850"/>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416</v>
      </c>
      <c r="BK62" s="893"/>
      <c r="BL62" s="893"/>
      <c r="BM62" s="893"/>
      <c r="BN62" s="894"/>
      <c r="BO62" s="267"/>
      <c r="BP62" s="267"/>
      <c r="BQ62" s="264">
        <v>56</v>
      </c>
      <c r="BR62" s="265"/>
      <c r="BS62" s="855"/>
      <c r="BT62" s="856"/>
      <c r="BU62" s="856"/>
      <c r="BV62" s="856"/>
      <c r="BW62" s="856"/>
      <c r="BX62" s="856"/>
      <c r="BY62" s="856"/>
      <c r="BZ62" s="856"/>
      <c r="CA62" s="856"/>
      <c r="CB62" s="856"/>
      <c r="CC62" s="856"/>
      <c r="CD62" s="856"/>
      <c r="CE62" s="856"/>
      <c r="CF62" s="856"/>
      <c r="CG62" s="857"/>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8"/>
    </row>
    <row r="63" spans="1:131" s="249" customFormat="1" ht="26.25" customHeight="1" thickBot="1" x14ac:dyDescent="0.25">
      <c r="A63" s="266" t="s">
        <v>393</v>
      </c>
      <c r="B63" s="877" t="s">
        <v>417</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1240</v>
      </c>
      <c r="AG63" s="929"/>
      <c r="AH63" s="929"/>
      <c r="AI63" s="929"/>
      <c r="AJ63" s="930"/>
      <c r="AK63" s="931"/>
      <c r="AL63" s="926"/>
      <c r="AM63" s="926"/>
      <c r="AN63" s="926"/>
      <c r="AO63" s="926"/>
      <c r="AP63" s="929">
        <v>105775</v>
      </c>
      <c r="AQ63" s="929"/>
      <c r="AR63" s="929"/>
      <c r="AS63" s="929"/>
      <c r="AT63" s="929"/>
      <c r="AU63" s="929">
        <v>7665</v>
      </c>
      <c r="AV63" s="929"/>
      <c r="AW63" s="929"/>
      <c r="AX63" s="929"/>
      <c r="AY63" s="929"/>
      <c r="AZ63" s="933"/>
      <c r="BA63" s="933"/>
      <c r="BB63" s="933"/>
      <c r="BC63" s="933"/>
      <c r="BD63" s="933"/>
      <c r="BE63" s="934"/>
      <c r="BF63" s="934"/>
      <c r="BG63" s="934"/>
      <c r="BH63" s="934"/>
      <c r="BI63" s="935"/>
      <c r="BJ63" s="936" t="s">
        <v>418</v>
      </c>
      <c r="BK63" s="937"/>
      <c r="BL63" s="937"/>
      <c r="BM63" s="937"/>
      <c r="BN63" s="938"/>
      <c r="BO63" s="267"/>
      <c r="BP63" s="267"/>
      <c r="BQ63" s="264">
        <v>57</v>
      </c>
      <c r="BR63" s="265"/>
      <c r="BS63" s="855"/>
      <c r="BT63" s="856"/>
      <c r="BU63" s="856"/>
      <c r="BV63" s="856"/>
      <c r="BW63" s="856"/>
      <c r="BX63" s="856"/>
      <c r="BY63" s="856"/>
      <c r="BZ63" s="856"/>
      <c r="CA63" s="856"/>
      <c r="CB63" s="856"/>
      <c r="CC63" s="856"/>
      <c r="CD63" s="856"/>
      <c r="CE63" s="856"/>
      <c r="CF63" s="856"/>
      <c r="CG63" s="857"/>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5"/>
      <c r="BT64" s="856"/>
      <c r="BU64" s="856"/>
      <c r="BV64" s="856"/>
      <c r="BW64" s="856"/>
      <c r="BX64" s="856"/>
      <c r="BY64" s="856"/>
      <c r="BZ64" s="856"/>
      <c r="CA64" s="856"/>
      <c r="CB64" s="856"/>
      <c r="CC64" s="856"/>
      <c r="CD64" s="856"/>
      <c r="CE64" s="856"/>
      <c r="CF64" s="856"/>
      <c r="CG64" s="857"/>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5"/>
      <c r="BT65" s="856"/>
      <c r="BU65" s="856"/>
      <c r="BV65" s="856"/>
      <c r="BW65" s="856"/>
      <c r="BX65" s="856"/>
      <c r="BY65" s="856"/>
      <c r="BZ65" s="856"/>
      <c r="CA65" s="856"/>
      <c r="CB65" s="856"/>
      <c r="CC65" s="856"/>
      <c r="CD65" s="856"/>
      <c r="CE65" s="856"/>
      <c r="CF65" s="856"/>
      <c r="CG65" s="857"/>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8"/>
    </row>
    <row r="66" spans="1:131" s="249" customFormat="1" ht="26.25" customHeight="1" x14ac:dyDescent="0.2">
      <c r="A66" s="827" t="s">
        <v>420</v>
      </c>
      <c r="B66" s="828"/>
      <c r="C66" s="828"/>
      <c r="D66" s="828"/>
      <c r="E66" s="828"/>
      <c r="F66" s="828"/>
      <c r="G66" s="828"/>
      <c r="H66" s="828"/>
      <c r="I66" s="828"/>
      <c r="J66" s="828"/>
      <c r="K66" s="828"/>
      <c r="L66" s="828"/>
      <c r="M66" s="828"/>
      <c r="N66" s="828"/>
      <c r="O66" s="828"/>
      <c r="P66" s="829"/>
      <c r="Q66" s="804" t="s">
        <v>421</v>
      </c>
      <c r="R66" s="805"/>
      <c r="S66" s="805"/>
      <c r="T66" s="805"/>
      <c r="U66" s="806"/>
      <c r="V66" s="804" t="s">
        <v>422</v>
      </c>
      <c r="W66" s="805"/>
      <c r="X66" s="805"/>
      <c r="Y66" s="805"/>
      <c r="Z66" s="806"/>
      <c r="AA66" s="804" t="s">
        <v>423</v>
      </c>
      <c r="AB66" s="805"/>
      <c r="AC66" s="805"/>
      <c r="AD66" s="805"/>
      <c r="AE66" s="806"/>
      <c r="AF66" s="939" t="s">
        <v>424</v>
      </c>
      <c r="AG66" s="900"/>
      <c r="AH66" s="900"/>
      <c r="AI66" s="900"/>
      <c r="AJ66" s="940"/>
      <c r="AK66" s="804" t="s">
        <v>401</v>
      </c>
      <c r="AL66" s="828"/>
      <c r="AM66" s="828"/>
      <c r="AN66" s="828"/>
      <c r="AO66" s="829"/>
      <c r="AP66" s="804" t="s">
        <v>425</v>
      </c>
      <c r="AQ66" s="805"/>
      <c r="AR66" s="805"/>
      <c r="AS66" s="805"/>
      <c r="AT66" s="806"/>
      <c r="AU66" s="804" t="s">
        <v>426</v>
      </c>
      <c r="AV66" s="805"/>
      <c r="AW66" s="805"/>
      <c r="AX66" s="805"/>
      <c r="AY66" s="806"/>
      <c r="AZ66" s="804" t="s">
        <v>381</v>
      </c>
      <c r="BA66" s="805"/>
      <c r="BB66" s="805"/>
      <c r="BC66" s="805"/>
      <c r="BD66" s="816"/>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5">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1"/>
      <c r="AG67" s="903"/>
      <c r="AH67" s="903"/>
      <c r="AI67" s="903"/>
      <c r="AJ67" s="942"/>
      <c r="AK67" s="943"/>
      <c r="AL67" s="831"/>
      <c r="AM67" s="831"/>
      <c r="AN67" s="831"/>
      <c r="AO67" s="832"/>
      <c r="AP67" s="807"/>
      <c r="AQ67" s="808"/>
      <c r="AR67" s="808"/>
      <c r="AS67" s="808"/>
      <c r="AT67" s="809"/>
      <c r="AU67" s="807"/>
      <c r="AV67" s="808"/>
      <c r="AW67" s="808"/>
      <c r="AX67" s="808"/>
      <c r="AY67" s="809"/>
      <c r="AZ67" s="807"/>
      <c r="BA67" s="808"/>
      <c r="BB67" s="808"/>
      <c r="BC67" s="808"/>
      <c r="BD67" s="817"/>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2">
      <c r="A68" s="260">
        <v>1</v>
      </c>
      <c r="B68" s="956" t="s">
        <v>585</v>
      </c>
      <c r="C68" s="957"/>
      <c r="D68" s="957"/>
      <c r="E68" s="957"/>
      <c r="F68" s="957"/>
      <c r="G68" s="957"/>
      <c r="H68" s="957"/>
      <c r="I68" s="957"/>
      <c r="J68" s="957"/>
      <c r="K68" s="957"/>
      <c r="L68" s="957"/>
      <c r="M68" s="957"/>
      <c r="N68" s="957"/>
      <c r="O68" s="957"/>
      <c r="P68" s="958"/>
      <c r="Q68" s="959">
        <v>1682</v>
      </c>
      <c r="R68" s="953"/>
      <c r="S68" s="953"/>
      <c r="T68" s="953"/>
      <c r="U68" s="953"/>
      <c r="V68" s="953">
        <v>1654</v>
      </c>
      <c r="W68" s="953"/>
      <c r="X68" s="953"/>
      <c r="Y68" s="953"/>
      <c r="Z68" s="953"/>
      <c r="AA68" s="953">
        <v>28</v>
      </c>
      <c r="AB68" s="953"/>
      <c r="AC68" s="953"/>
      <c r="AD68" s="953"/>
      <c r="AE68" s="953"/>
      <c r="AF68" s="953">
        <v>28</v>
      </c>
      <c r="AG68" s="953"/>
      <c r="AH68" s="953"/>
      <c r="AI68" s="953"/>
      <c r="AJ68" s="953"/>
      <c r="AK68" s="953">
        <v>43</v>
      </c>
      <c r="AL68" s="953"/>
      <c r="AM68" s="953"/>
      <c r="AN68" s="953"/>
      <c r="AO68" s="953"/>
      <c r="AP68" s="953">
        <v>1032</v>
      </c>
      <c r="AQ68" s="953"/>
      <c r="AR68" s="953"/>
      <c r="AS68" s="953"/>
      <c r="AT68" s="953"/>
      <c r="AU68" s="953">
        <v>499</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2">
      <c r="A69" s="263">
        <v>2</v>
      </c>
      <c r="B69" s="960" t="s">
        <v>586</v>
      </c>
      <c r="C69" s="961"/>
      <c r="D69" s="961"/>
      <c r="E69" s="961"/>
      <c r="F69" s="961"/>
      <c r="G69" s="961"/>
      <c r="H69" s="961"/>
      <c r="I69" s="961"/>
      <c r="J69" s="961"/>
      <c r="K69" s="961"/>
      <c r="L69" s="961"/>
      <c r="M69" s="961"/>
      <c r="N69" s="961"/>
      <c r="O69" s="961"/>
      <c r="P69" s="962"/>
      <c r="Q69" s="963">
        <v>4511</v>
      </c>
      <c r="R69" s="918"/>
      <c r="S69" s="918"/>
      <c r="T69" s="918"/>
      <c r="U69" s="918"/>
      <c r="V69" s="918">
        <v>4229</v>
      </c>
      <c r="W69" s="918"/>
      <c r="X69" s="918"/>
      <c r="Y69" s="918"/>
      <c r="Z69" s="918"/>
      <c r="AA69" s="918">
        <v>282</v>
      </c>
      <c r="AB69" s="918"/>
      <c r="AC69" s="918"/>
      <c r="AD69" s="918"/>
      <c r="AE69" s="918"/>
      <c r="AF69" s="918">
        <v>282</v>
      </c>
      <c r="AG69" s="918"/>
      <c r="AH69" s="918"/>
      <c r="AI69" s="918"/>
      <c r="AJ69" s="918"/>
      <c r="AK69" s="918">
        <v>63</v>
      </c>
      <c r="AL69" s="918"/>
      <c r="AM69" s="918"/>
      <c r="AN69" s="918"/>
      <c r="AO69" s="918"/>
      <c r="AP69" s="918" t="s">
        <v>587</v>
      </c>
      <c r="AQ69" s="918"/>
      <c r="AR69" s="918"/>
      <c r="AS69" s="918"/>
      <c r="AT69" s="918"/>
      <c r="AU69" s="918" t="s">
        <v>587</v>
      </c>
      <c r="AV69" s="918"/>
      <c r="AW69" s="918"/>
      <c r="AX69" s="918"/>
      <c r="AY69" s="918"/>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2">
      <c r="A70" s="263">
        <v>3</v>
      </c>
      <c r="B70" s="960" t="s">
        <v>588</v>
      </c>
      <c r="C70" s="961"/>
      <c r="D70" s="961"/>
      <c r="E70" s="961"/>
      <c r="F70" s="961"/>
      <c r="G70" s="961"/>
      <c r="H70" s="961"/>
      <c r="I70" s="961"/>
      <c r="J70" s="961"/>
      <c r="K70" s="961"/>
      <c r="L70" s="961"/>
      <c r="M70" s="961"/>
      <c r="N70" s="961"/>
      <c r="O70" s="961"/>
      <c r="P70" s="962"/>
      <c r="Q70" s="963">
        <v>553</v>
      </c>
      <c r="R70" s="918"/>
      <c r="S70" s="918"/>
      <c r="T70" s="918"/>
      <c r="U70" s="918"/>
      <c r="V70" s="918">
        <v>547</v>
      </c>
      <c r="W70" s="918"/>
      <c r="X70" s="918"/>
      <c r="Y70" s="918"/>
      <c r="Z70" s="918"/>
      <c r="AA70" s="918">
        <v>6</v>
      </c>
      <c r="AB70" s="918"/>
      <c r="AC70" s="918"/>
      <c r="AD70" s="918"/>
      <c r="AE70" s="918"/>
      <c r="AF70" s="918">
        <v>5</v>
      </c>
      <c r="AG70" s="918"/>
      <c r="AH70" s="918"/>
      <c r="AI70" s="918"/>
      <c r="AJ70" s="918"/>
      <c r="AK70" s="918">
        <v>8</v>
      </c>
      <c r="AL70" s="918"/>
      <c r="AM70" s="918"/>
      <c r="AN70" s="918"/>
      <c r="AO70" s="918"/>
      <c r="AP70" s="918" t="s">
        <v>587</v>
      </c>
      <c r="AQ70" s="918"/>
      <c r="AR70" s="918"/>
      <c r="AS70" s="918"/>
      <c r="AT70" s="918"/>
      <c r="AU70" s="918" t="s">
        <v>587</v>
      </c>
      <c r="AV70" s="918"/>
      <c r="AW70" s="918"/>
      <c r="AX70" s="918"/>
      <c r="AY70" s="918"/>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2">
      <c r="A71" s="263">
        <v>4</v>
      </c>
      <c r="B71" s="960" t="s">
        <v>589</v>
      </c>
      <c r="C71" s="961"/>
      <c r="D71" s="961"/>
      <c r="E71" s="961"/>
      <c r="F71" s="961"/>
      <c r="G71" s="961"/>
      <c r="H71" s="961"/>
      <c r="I71" s="961"/>
      <c r="J71" s="961"/>
      <c r="K71" s="961"/>
      <c r="L71" s="961"/>
      <c r="M71" s="961"/>
      <c r="N71" s="961"/>
      <c r="O71" s="961"/>
      <c r="P71" s="962"/>
      <c r="Q71" s="963">
        <v>477</v>
      </c>
      <c r="R71" s="918"/>
      <c r="S71" s="918"/>
      <c r="T71" s="918"/>
      <c r="U71" s="918"/>
      <c r="V71" s="918">
        <v>444</v>
      </c>
      <c r="W71" s="918"/>
      <c r="X71" s="918"/>
      <c r="Y71" s="918"/>
      <c r="Z71" s="918"/>
      <c r="AA71" s="918">
        <v>33</v>
      </c>
      <c r="AB71" s="918"/>
      <c r="AC71" s="918"/>
      <c r="AD71" s="918"/>
      <c r="AE71" s="918"/>
      <c r="AF71" s="918">
        <v>33</v>
      </c>
      <c r="AG71" s="918"/>
      <c r="AH71" s="918"/>
      <c r="AI71" s="918"/>
      <c r="AJ71" s="918"/>
      <c r="AK71" s="918" t="s">
        <v>587</v>
      </c>
      <c r="AL71" s="918"/>
      <c r="AM71" s="918"/>
      <c r="AN71" s="918"/>
      <c r="AO71" s="918"/>
      <c r="AP71" s="918">
        <v>3814</v>
      </c>
      <c r="AQ71" s="918"/>
      <c r="AR71" s="918"/>
      <c r="AS71" s="918"/>
      <c r="AT71" s="918"/>
      <c r="AU71" s="918">
        <v>66</v>
      </c>
      <c r="AV71" s="918"/>
      <c r="AW71" s="918"/>
      <c r="AX71" s="918"/>
      <c r="AY71" s="918"/>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2">
      <c r="A72" s="263">
        <v>5</v>
      </c>
      <c r="B72" s="960" t="s">
        <v>590</v>
      </c>
      <c r="C72" s="961"/>
      <c r="D72" s="961"/>
      <c r="E72" s="961"/>
      <c r="F72" s="961"/>
      <c r="G72" s="961"/>
      <c r="H72" s="961"/>
      <c r="I72" s="961"/>
      <c r="J72" s="961"/>
      <c r="K72" s="961"/>
      <c r="L72" s="961"/>
      <c r="M72" s="961"/>
      <c r="N72" s="961"/>
      <c r="O72" s="961"/>
      <c r="P72" s="962"/>
      <c r="Q72" s="963">
        <v>14</v>
      </c>
      <c r="R72" s="918"/>
      <c r="S72" s="918"/>
      <c r="T72" s="918"/>
      <c r="U72" s="918"/>
      <c r="V72" s="918">
        <v>12</v>
      </c>
      <c r="W72" s="918"/>
      <c r="X72" s="918"/>
      <c r="Y72" s="918"/>
      <c r="Z72" s="918"/>
      <c r="AA72" s="918">
        <v>2</v>
      </c>
      <c r="AB72" s="918"/>
      <c r="AC72" s="918"/>
      <c r="AD72" s="918"/>
      <c r="AE72" s="918"/>
      <c r="AF72" s="918">
        <v>2</v>
      </c>
      <c r="AG72" s="918"/>
      <c r="AH72" s="918"/>
      <c r="AI72" s="918"/>
      <c r="AJ72" s="918"/>
      <c r="AK72" s="918" t="s">
        <v>587</v>
      </c>
      <c r="AL72" s="918"/>
      <c r="AM72" s="918"/>
      <c r="AN72" s="918"/>
      <c r="AO72" s="918"/>
      <c r="AP72" s="918" t="s">
        <v>587</v>
      </c>
      <c r="AQ72" s="918"/>
      <c r="AR72" s="918"/>
      <c r="AS72" s="918"/>
      <c r="AT72" s="918"/>
      <c r="AU72" s="918" t="s">
        <v>587</v>
      </c>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2">
      <c r="A73" s="263">
        <v>6</v>
      </c>
      <c r="B73" s="960" t="s">
        <v>591</v>
      </c>
      <c r="C73" s="961"/>
      <c r="D73" s="961"/>
      <c r="E73" s="961"/>
      <c r="F73" s="961"/>
      <c r="G73" s="961"/>
      <c r="H73" s="961"/>
      <c r="I73" s="961"/>
      <c r="J73" s="961"/>
      <c r="K73" s="961"/>
      <c r="L73" s="961"/>
      <c r="M73" s="961"/>
      <c r="N73" s="961"/>
      <c r="O73" s="961"/>
      <c r="P73" s="962"/>
      <c r="Q73" s="963">
        <v>51</v>
      </c>
      <c r="R73" s="918"/>
      <c r="S73" s="918"/>
      <c r="T73" s="918"/>
      <c r="U73" s="918"/>
      <c r="V73" s="918">
        <v>51</v>
      </c>
      <c r="W73" s="918"/>
      <c r="X73" s="918"/>
      <c r="Y73" s="918"/>
      <c r="Z73" s="918"/>
      <c r="AA73" s="918">
        <v>0</v>
      </c>
      <c r="AB73" s="918"/>
      <c r="AC73" s="918"/>
      <c r="AD73" s="918"/>
      <c r="AE73" s="918"/>
      <c r="AF73" s="918">
        <v>0</v>
      </c>
      <c r="AG73" s="918"/>
      <c r="AH73" s="918"/>
      <c r="AI73" s="918"/>
      <c r="AJ73" s="918"/>
      <c r="AK73" s="918" t="s">
        <v>587</v>
      </c>
      <c r="AL73" s="918"/>
      <c r="AM73" s="918"/>
      <c r="AN73" s="918"/>
      <c r="AO73" s="918"/>
      <c r="AP73" s="918" t="s">
        <v>587</v>
      </c>
      <c r="AQ73" s="918"/>
      <c r="AR73" s="918"/>
      <c r="AS73" s="918"/>
      <c r="AT73" s="918"/>
      <c r="AU73" s="918" t="s">
        <v>587</v>
      </c>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2">
      <c r="A74" s="263">
        <v>7</v>
      </c>
      <c r="B74" s="960" t="s">
        <v>592</v>
      </c>
      <c r="C74" s="961"/>
      <c r="D74" s="961"/>
      <c r="E74" s="961"/>
      <c r="F74" s="961"/>
      <c r="G74" s="961"/>
      <c r="H74" s="961"/>
      <c r="I74" s="961"/>
      <c r="J74" s="961"/>
      <c r="K74" s="961"/>
      <c r="L74" s="961"/>
      <c r="M74" s="961"/>
      <c r="N74" s="961"/>
      <c r="O74" s="961"/>
      <c r="P74" s="962"/>
      <c r="Q74" s="963">
        <v>1080</v>
      </c>
      <c r="R74" s="918"/>
      <c r="S74" s="918"/>
      <c r="T74" s="918"/>
      <c r="U74" s="918"/>
      <c r="V74" s="918">
        <v>1005</v>
      </c>
      <c r="W74" s="918"/>
      <c r="X74" s="918"/>
      <c r="Y74" s="918"/>
      <c r="Z74" s="918"/>
      <c r="AA74" s="918">
        <v>75</v>
      </c>
      <c r="AB74" s="918"/>
      <c r="AC74" s="918"/>
      <c r="AD74" s="918"/>
      <c r="AE74" s="918"/>
      <c r="AF74" s="918">
        <v>3745</v>
      </c>
      <c r="AG74" s="918"/>
      <c r="AH74" s="918"/>
      <c r="AI74" s="918"/>
      <c r="AJ74" s="918"/>
      <c r="AK74" s="918" t="s">
        <v>587</v>
      </c>
      <c r="AL74" s="918"/>
      <c r="AM74" s="918"/>
      <c r="AN74" s="918"/>
      <c r="AO74" s="918"/>
      <c r="AP74" s="918">
        <v>1670</v>
      </c>
      <c r="AQ74" s="918"/>
      <c r="AR74" s="918"/>
      <c r="AS74" s="918"/>
      <c r="AT74" s="918"/>
      <c r="AU74" s="918">
        <v>0</v>
      </c>
      <c r="AV74" s="918"/>
      <c r="AW74" s="918"/>
      <c r="AX74" s="918"/>
      <c r="AY74" s="918"/>
      <c r="AZ74" s="964" t="s">
        <v>593</v>
      </c>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2">
      <c r="A75" s="263">
        <v>8</v>
      </c>
      <c r="B75" s="960" t="s">
        <v>594</v>
      </c>
      <c r="C75" s="961"/>
      <c r="D75" s="961"/>
      <c r="E75" s="961"/>
      <c r="F75" s="961"/>
      <c r="G75" s="961"/>
      <c r="H75" s="961"/>
      <c r="I75" s="961"/>
      <c r="J75" s="961"/>
      <c r="K75" s="961"/>
      <c r="L75" s="961"/>
      <c r="M75" s="961"/>
      <c r="N75" s="961"/>
      <c r="O75" s="961"/>
      <c r="P75" s="962"/>
      <c r="Q75" s="966">
        <v>1902</v>
      </c>
      <c r="R75" s="967"/>
      <c r="S75" s="967"/>
      <c r="T75" s="967"/>
      <c r="U75" s="917"/>
      <c r="V75" s="968">
        <v>1849</v>
      </c>
      <c r="W75" s="967"/>
      <c r="X75" s="967"/>
      <c r="Y75" s="967"/>
      <c r="Z75" s="917"/>
      <c r="AA75" s="968">
        <v>53</v>
      </c>
      <c r="AB75" s="967"/>
      <c r="AC75" s="967"/>
      <c r="AD75" s="967"/>
      <c r="AE75" s="917"/>
      <c r="AF75" s="968">
        <v>53</v>
      </c>
      <c r="AG75" s="967"/>
      <c r="AH75" s="967"/>
      <c r="AI75" s="967"/>
      <c r="AJ75" s="917"/>
      <c r="AK75" s="968" t="s">
        <v>587</v>
      </c>
      <c r="AL75" s="967"/>
      <c r="AM75" s="967"/>
      <c r="AN75" s="967"/>
      <c r="AO75" s="917"/>
      <c r="AP75" s="968">
        <v>8018</v>
      </c>
      <c r="AQ75" s="967"/>
      <c r="AR75" s="967"/>
      <c r="AS75" s="967"/>
      <c r="AT75" s="917"/>
      <c r="AU75" s="968">
        <v>1151</v>
      </c>
      <c r="AV75" s="967"/>
      <c r="AW75" s="967"/>
      <c r="AX75" s="967"/>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2">
      <c r="A76" s="263">
        <v>9</v>
      </c>
      <c r="B76" s="960" t="s">
        <v>595</v>
      </c>
      <c r="C76" s="961"/>
      <c r="D76" s="961"/>
      <c r="E76" s="961"/>
      <c r="F76" s="961"/>
      <c r="G76" s="961"/>
      <c r="H76" s="961"/>
      <c r="I76" s="961"/>
      <c r="J76" s="961"/>
      <c r="K76" s="961"/>
      <c r="L76" s="961"/>
      <c r="M76" s="961"/>
      <c r="N76" s="961"/>
      <c r="O76" s="961"/>
      <c r="P76" s="962"/>
      <c r="Q76" s="966">
        <v>522</v>
      </c>
      <c r="R76" s="967"/>
      <c r="S76" s="967"/>
      <c r="T76" s="967"/>
      <c r="U76" s="917"/>
      <c r="V76" s="968">
        <v>494</v>
      </c>
      <c r="W76" s="967"/>
      <c r="X76" s="967"/>
      <c r="Y76" s="967"/>
      <c r="Z76" s="917"/>
      <c r="AA76" s="968">
        <v>28</v>
      </c>
      <c r="AB76" s="967"/>
      <c r="AC76" s="967"/>
      <c r="AD76" s="967"/>
      <c r="AE76" s="917"/>
      <c r="AF76" s="968">
        <v>28</v>
      </c>
      <c r="AG76" s="967"/>
      <c r="AH76" s="967"/>
      <c r="AI76" s="967"/>
      <c r="AJ76" s="917"/>
      <c r="AK76" s="968" t="s">
        <v>598</v>
      </c>
      <c r="AL76" s="967"/>
      <c r="AM76" s="967"/>
      <c r="AN76" s="967"/>
      <c r="AO76" s="917"/>
      <c r="AP76" s="968" t="s">
        <v>587</v>
      </c>
      <c r="AQ76" s="967"/>
      <c r="AR76" s="967"/>
      <c r="AS76" s="967"/>
      <c r="AT76" s="917"/>
      <c r="AU76" s="968" t="s">
        <v>587</v>
      </c>
      <c r="AV76" s="967"/>
      <c r="AW76" s="967"/>
      <c r="AX76" s="967"/>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2">
      <c r="A77" s="263">
        <v>10</v>
      </c>
      <c r="B77" s="960" t="s">
        <v>596</v>
      </c>
      <c r="C77" s="961"/>
      <c r="D77" s="961"/>
      <c r="E77" s="961"/>
      <c r="F77" s="961"/>
      <c r="G77" s="961"/>
      <c r="H77" s="961"/>
      <c r="I77" s="961"/>
      <c r="J77" s="961"/>
      <c r="K77" s="961"/>
      <c r="L77" s="961"/>
      <c r="M77" s="961"/>
      <c r="N77" s="961"/>
      <c r="O77" s="961"/>
      <c r="P77" s="962"/>
      <c r="Q77" s="966">
        <v>103845</v>
      </c>
      <c r="R77" s="967"/>
      <c r="S77" s="967"/>
      <c r="T77" s="967"/>
      <c r="U77" s="917"/>
      <c r="V77" s="968">
        <v>101503</v>
      </c>
      <c r="W77" s="967"/>
      <c r="X77" s="967"/>
      <c r="Y77" s="967"/>
      <c r="Z77" s="917"/>
      <c r="AA77" s="968">
        <v>2342</v>
      </c>
      <c r="AB77" s="967"/>
      <c r="AC77" s="967"/>
      <c r="AD77" s="967"/>
      <c r="AE77" s="917"/>
      <c r="AF77" s="968">
        <v>2342</v>
      </c>
      <c r="AG77" s="967"/>
      <c r="AH77" s="967"/>
      <c r="AI77" s="967"/>
      <c r="AJ77" s="917"/>
      <c r="AK77" s="968">
        <v>313</v>
      </c>
      <c r="AL77" s="967"/>
      <c r="AM77" s="967"/>
      <c r="AN77" s="967"/>
      <c r="AO77" s="917"/>
      <c r="AP77" s="968" t="s">
        <v>587</v>
      </c>
      <c r="AQ77" s="967"/>
      <c r="AR77" s="967"/>
      <c r="AS77" s="967"/>
      <c r="AT77" s="917"/>
      <c r="AU77" s="968" t="s">
        <v>587</v>
      </c>
      <c r="AV77" s="967"/>
      <c r="AW77" s="967"/>
      <c r="AX77" s="967"/>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2">
      <c r="A78" s="263">
        <v>11</v>
      </c>
      <c r="B78" s="960" t="s">
        <v>597</v>
      </c>
      <c r="C78" s="961"/>
      <c r="D78" s="961"/>
      <c r="E78" s="961"/>
      <c r="F78" s="961"/>
      <c r="G78" s="961"/>
      <c r="H78" s="961"/>
      <c r="I78" s="961"/>
      <c r="J78" s="961"/>
      <c r="K78" s="961"/>
      <c r="L78" s="961"/>
      <c r="M78" s="961"/>
      <c r="N78" s="961"/>
      <c r="O78" s="961"/>
      <c r="P78" s="962"/>
      <c r="Q78" s="963">
        <v>48</v>
      </c>
      <c r="R78" s="918"/>
      <c r="S78" s="918"/>
      <c r="T78" s="918"/>
      <c r="U78" s="918"/>
      <c r="V78" s="918">
        <v>40</v>
      </c>
      <c r="W78" s="918"/>
      <c r="X78" s="918"/>
      <c r="Y78" s="918"/>
      <c r="Z78" s="918"/>
      <c r="AA78" s="918">
        <v>8</v>
      </c>
      <c r="AB78" s="918"/>
      <c r="AC78" s="918"/>
      <c r="AD78" s="918"/>
      <c r="AE78" s="918"/>
      <c r="AF78" s="918">
        <v>8</v>
      </c>
      <c r="AG78" s="918"/>
      <c r="AH78" s="918"/>
      <c r="AI78" s="918"/>
      <c r="AJ78" s="918"/>
      <c r="AK78" s="918" t="s">
        <v>587</v>
      </c>
      <c r="AL78" s="918"/>
      <c r="AM78" s="918"/>
      <c r="AN78" s="918"/>
      <c r="AO78" s="918"/>
      <c r="AP78" s="918">
        <v>143</v>
      </c>
      <c r="AQ78" s="918"/>
      <c r="AR78" s="918"/>
      <c r="AS78" s="918"/>
      <c r="AT78" s="918"/>
      <c r="AU78" s="918">
        <v>143</v>
      </c>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2">
      <c r="A79" s="263">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2">
      <c r="A80" s="263">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2">
      <c r="A81" s="263">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2">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2">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2">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2">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2">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2">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5">
      <c r="A88" s="266" t="s">
        <v>393</v>
      </c>
      <c r="B88" s="877" t="s">
        <v>427</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6526</v>
      </c>
      <c r="AG88" s="929"/>
      <c r="AH88" s="929"/>
      <c r="AI88" s="929"/>
      <c r="AJ88" s="929"/>
      <c r="AK88" s="926"/>
      <c r="AL88" s="926"/>
      <c r="AM88" s="926"/>
      <c r="AN88" s="926"/>
      <c r="AO88" s="926"/>
      <c r="AP88" s="929">
        <v>14677</v>
      </c>
      <c r="AQ88" s="929"/>
      <c r="AR88" s="929"/>
      <c r="AS88" s="929"/>
      <c r="AT88" s="929"/>
      <c r="AU88" s="929">
        <v>1859</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7" t="s">
        <v>428</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v>8</v>
      </c>
      <c r="CS102" s="937"/>
      <c r="CT102" s="937"/>
      <c r="CU102" s="937"/>
      <c r="CV102" s="980"/>
      <c r="CW102" s="979"/>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8" t="s">
        <v>433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2">
      <c r="A109" s="1001" t="s">
        <v>435</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436</v>
      </c>
      <c r="AB109" s="982"/>
      <c r="AC109" s="982"/>
      <c r="AD109" s="982"/>
      <c r="AE109" s="983"/>
      <c r="AF109" s="981" t="s">
        <v>437</v>
      </c>
      <c r="AG109" s="982"/>
      <c r="AH109" s="982"/>
      <c r="AI109" s="982"/>
      <c r="AJ109" s="983"/>
      <c r="AK109" s="981" t="s">
        <v>309</v>
      </c>
      <c r="AL109" s="982"/>
      <c r="AM109" s="982"/>
      <c r="AN109" s="982"/>
      <c r="AO109" s="983"/>
      <c r="AP109" s="981" t="s">
        <v>438</v>
      </c>
      <c r="AQ109" s="982"/>
      <c r="AR109" s="982"/>
      <c r="AS109" s="982"/>
      <c r="AT109" s="984"/>
      <c r="AU109" s="1001" t="s">
        <v>435</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436</v>
      </c>
      <c r="BR109" s="982"/>
      <c r="BS109" s="982"/>
      <c r="BT109" s="982"/>
      <c r="BU109" s="983"/>
      <c r="BV109" s="981" t="s">
        <v>437</v>
      </c>
      <c r="BW109" s="982"/>
      <c r="BX109" s="982"/>
      <c r="BY109" s="982"/>
      <c r="BZ109" s="983"/>
      <c r="CA109" s="981" t="s">
        <v>309</v>
      </c>
      <c r="CB109" s="982"/>
      <c r="CC109" s="982"/>
      <c r="CD109" s="982"/>
      <c r="CE109" s="983"/>
      <c r="CF109" s="1002" t="s">
        <v>438</v>
      </c>
      <c r="CG109" s="1002"/>
      <c r="CH109" s="1002"/>
      <c r="CI109" s="1002"/>
      <c r="CJ109" s="1002"/>
      <c r="CK109" s="981" t="s">
        <v>439</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436</v>
      </c>
      <c r="DH109" s="982"/>
      <c r="DI109" s="982"/>
      <c r="DJ109" s="982"/>
      <c r="DK109" s="983"/>
      <c r="DL109" s="981" t="s">
        <v>437</v>
      </c>
      <c r="DM109" s="982"/>
      <c r="DN109" s="982"/>
      <c r="DO109" s="982"/>
      <c r="DP109" s="983"/>
      <c r="DQ109" s="981" t="s">
        <v>309</v>
      </c>
      <c r="DR109" s="982"/>
      <c r="DS109" s="982"/>
      <c r="DT109" s="982"/>
      <c r="DU109" s="983"/>
      <c r="DV109" s="981" t="s">
        <v>438</v>
      </c>
      <c r="DW109" s="982"/>
      <c r="DX109" s="982"/>
      <c r="DY109" s="982"/>
      <c r="DZ109" s="984"/>
    </row>
    <row r="110" spans="1:131" s="248" customFormat="1" ht="26.25" customHeight="1" x14ac:dyDescent="0.2">
      <c r="A110" s="985" t="s">
        <v>440</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2285749</v>
      </c>
      <c r="AB110" s="989"/>
      <c r="AC110" s="989"/>
      <c r="AD110" s="989"/>
      <c r="AE110" s="990"/>
      <c r="AF110" s="991">
        <v>2344257</v>
      </c>
      <c r="AG110" s="989"/>
      <c r="AH110" s="989"/>
      <c r="AI110" s="989"/>
      <c r="AJ110" s="990"/>
      <c r="AK110" s="991">
        <v>2404873</v>
      </c>
      <c r="AL110" s="989"/>
      <c r="AM110" s="989"/>
      <c r="AN110" s="989"/>
      <c r="AO110" s="990"/>
      <c r="AP110" s="992">
        <v>29.7</v>
      </c>
      <c r="AQ110" s="993"/>
      <c r="AR110" s="993"/>
      <c r="AS110" s="993"/>
      <c r="AT110" s="994"/>
      <c r="AU110" s="995" t="s">
        <v>72</v>
      </c>
      <c r="AV110" s="996"/>
      <c r="AW110" s="996"/>
      <c r="AX110" s="996"/>
      <c r="AY110" s="996"/>
      <c r="AZ110" s="1037" t="s">
        <v>441</v>
      </c>
      <c r="BA110" s="986"/>
      <c r="BB110" s="986"/>
      <c r="BC110" s="986"/>
      <c r="BD110" s="986"/>
      <c r="BE110" s="986"/>
      <c r="BF110" s="986"/>
      <c r="BG110" s="986"/>
      <c r="BH110" s="986"/>
      <c r="BI110" s="986"/>
      <c r="BJ110" s="986"/>
      <c r="BK110" s="986"/>
      <c r="BL110" s="986"/>
      <c r="BM110" s="986"/>
      <c r="BN110" s="986"/>
      <c r="BO110" s="986"/>
      <c r="BP110" s="987"/>
      <c r="BQ110" s="1023">
        <v>23251768</v>
      </c>
      <c r="BR110" s="1024"/>
      <c r="BS110" s="1024"/>
      <c r="BT110" s="1024"/>
      <c r="BU110" s="1024"/>
      <c r="BV110" s="1024">
        <v>22133563</v>
      </c>
      <c r="BW110" s="1024"/>
      <c r="BX110" s="1024"/>
      <c r="BY110" s="1024"/>
      <c r="BZ110" s="1024"/>
      <c r="CA110" s="1024">
        <v>20957906</v>
      </c>
      <c r="CB110" s="1024"/>
      <c r="CC110" s="1024"/>
      <c r="CD110" s="1024"/>
      <c r="CE110" s="1024"/>
      <c r="CF110" s="1038">
        <v>258.7</v>
      </c>
      <c r="CG110" s="1039"/>
      <c r="CH110" s="1039"/>
      <c r="CI110" s="1039"/>
      <c r="CJ110" s="1039"/>
      <c r="CK110" s="1040" t="s">
        <v>442</v>
      </c>
      <c r="CL110" s="1041"/>
      <c r="CM110" s="1020" t="s">
        <v>443</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128</v>
      </c>
      <c r="DH110" s="1024"/>
      <c r="DI110" s="1024"/>
      <c r="DJ110" s="1024"/>
      <c r="DK110" s="1024"/>
      <c r="DL110" s="1024" t="s">
        <v>128</v>
      </c>
      <c r="DM110" s="1024"/>
      <c r="DN110" s="1024"/>
      <c r="DO110" s="1024"/>
      <c r="DP110" s="1024"/>
      <c r="DQ110" s="1024" t="s">
        <v>128</v>
      </c>
      <c r="DR110" s="1024"/>
      <c r="DS110" s="1024"/>
      <c r="DT110" s="1024"/>
      <c r="DU110" s="1024"/>
      <c r="DV110" s="1025" t="s">
        <v>444</v>
      </c>
      <c r="DW110" s="1025"/>
      <c r="DX110" s="1025"/>
      <c r="DY110" s="1025"/>
      <c r="DZ110" s="1026"/>
    </row>
    <row r="111" spans="1:131" s="248" customFormat="1" ht="26.25" customHeight="1" x14ac:dyDescent="0.2">
      <c r="A111" s="1027" t="s">
        <v>445</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444</v>
      </c>
      <c r="AB111" s="1031"/>
      <c r="AC111" s="1031"/>
      <c r="AD111" s="1031"/>
      <c r="AE111" s="1032"/>
      <c r="AF111" s="1033" t="s">
        <v>444</v>
      </c>
      <c r="AG111" s="1031"/>
      <c r="AH111" s="1031"/>
      <c r="AI111" s="1031"/>
      <c r="AJ111" s="1032"/>
      <c r="AK111" s="1033" t="s">
        <v>444</v>
      </c>
      <c r="AL111" s="1031"/>
      <c r="AM111" s="1031"/>
      <c r="AN111" s="1031"/>
      <c r="AO111" s="1032"/>
      <c r="AP111" s="1034" t="s">
        <v>444</v>
      </c>
      <c r="AQ111" s="1035"/>
      <c r="AR111" s="1035"/>
      <c r="AS111" s="1035"/>
      <c r="AT111" s="1036"/>
      <c r="AU111" s="997"/>
      <c r="AV111" s="998"/>
      <c r="AW111" s="998"/>
      <c r="AX111" s="998"/>
      <c r="AY111" s="998"/>
      <c r="AZ111" s="1046" t="s">
        <v>446</v>
      </c>
      <c r="BA111" s="1047"/>
      <c r="BB111" s="1047"/>
      <c r="BC111" s="1047"/>
      <c r="BD111" s="1047"/>
      <c r="BE111" s="1047"/>
      <c r="BF111" s="1047"/>
      <c r="BG111" s="1047"/>
      <c r="BH111" s="1047"/>
      <c r="BI111" s="1047"/>
      <c r="BJ111" s="1047"/>
      <c r="BK111" s="1047"/>
      <c r="BL111" s="1047"/>
      <c r="BM111" s="1047"/>
      <c r="BN111" s="1047"/>
      <c r="BO111" s="1047"/>
      <c r="BP111" s="1048"/>
      <c r="BQ111" s="1016">
        <v>463396</v>
      </c>
      <c r="BR111" s="1017"/>
      <c r="BS111" s="1017"/>
      <c r="BT111" s="1017"/>
      <c r="BU111" s="1017"/>
      <c r="BV111" s="1017">
        <v>256056</v>
      </c>
      <c r="BW111" s="1017"/>
      <c r="BX111" s="1017"/>
      <c r="BY111" s="1017"/>
      <c r="BZ111" s="1017"/>
      <c r="CA111" s="1017">
        <v>50988</v>
      </c>
      <c r="CB111" s="1017"/>
      <c r="CC111" s="1017"/>
      <c r="CD111" s="1017"/>
      <c r="CE111" s="1017"/>
      <c r="CF111" s="1011">
        <v>0.6</v>
      </c>
      <c r="CG111" s="1012"/>
      <c r="CH111" s="1012"/>
      <c r="CI111" s="1012"/>
      <c r="CJ111" s="1012"/>
      <c r="CK111" s="1042"/>
      <c r="CL111" s="1043"/>
      <c r="CM111" s="1013" t="s">
        <v>447</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444</v>
      </c>
      <c r="DH111" s="1017"/>
      <c r="DI111" s="1017"/>
      <c r="DJ111" s="1017"/>
      <c r="DK111" s="1017"/>
      <c r="DL111" s="1017" t="s">
        <v>128</v>
      </c>
      <c r="DM111" s="1017"/>
      <c r="DN111" s="1017"/>
      <c r="DO111" s="1017"/>
      <c r="DP111" s="1017"/>
      <c r="DQ111" s="1017" t="s">
        <v>444</v>
      </c>
      <c r="DR111" s="1017"/>
      <c r="DS111" s="1017"/>
      <c r="DT111" s="1017"/>
      <c r="DU111" s="1017"/>
      <c r="DV111" s="1018" t="s">
        <v>444</v>
      </c>
      <c r="DW111" s="1018"/>
      <c r="DX111" s="1018"/>
      <c r="DY111" s="1018"/>
      <c r="DZ111" s="1019"/>
    </row>
    <row r="112" spans="1:131" s="248" customFormat="1" ht="26.25" customHeight="1" x14ac:dyDescent="0.2">
      <c r="A112" s="1049" t="s">
        <v>448</v>
      </c>
      <c r="B112" s="1050"/>
      <c r="C112" s="1047" t="s">
        <v>449</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128</v>
      </c>
      <c r="AB112" s="1056"/>
      <c r="AC112" s="1056"/>
      <c r="AD112" s="1056"/>
      <c r="AE112" s="1057"/>
      <c r="AF112" s="1058" t="s">
        <v>128</v>
      </c>
      <c r="AG112" s="1056"/>
      <c r="AH112" s="1056"/>
      <c r="AI112" s="1056"/>
      <c r="AJ112" s="1057"/>
      <c r="AK112" s="1058" t="s">
        <v>128</v>
      </c>
      <c r="AL112" s="1056"/>
      <c r="AM112" s="1056"/>
      <c r="AN112" s="1056"/>
      <c r="AO112" s="1057"/>
      <c r="AP112" s="1059" t="s">
        <v>128</v>
      </c>
      <c r="AQ112" s="1060"/>
      <c r="AR112" s="1060"/>
      <c r="AS112" s="1060"/>
      <c r="AT112" s="1061"/>
      <c r="AU112" s="997"/>
      <c r="AV112" s="998"/>
      <c r="AW112" s="998"/>
      <c r="AX112" s="998"/>
      <c r="AY112" s="998"/>
      <c r="AZ112" s="1046" t="s">
        <v>450</v>
      </c>
      <c r="BA112" s="1047"/>
      <c r="BB112" s="1047"/>
      <c r="BC112" s="1047"/>
      <c r="BD112" s="1047"/>
      <c r="BE112" s="1047"/>
      <c r="BF112" s="1047"/>
      <c r="BG112" s="1047"/>
      <c r="BH112" s="1047"/>
      <c r="BI112" s="1047"/>
      <c r="BJ112" s="1047"/>
      <c r="BK112" s="1047"/>
      <c r="BL112" s="1047"/>
      <c r="BM112" s="1047"/>
      <c r="BN112" s="1047"/>
      <c r="BO112" s="1047"/>
      <c r="BP112" s="1048"/>
      <c r="BQ112" s="1016">
        <v>9210073</v>
      </c>
      <c r="BR112" s="1017"/>
      <c r="BS112" s="1017"/>
      <c r="BT112" s="1017"/>
      <c r="BU112" s="1017"/>
      <c r="BV112" s="1017">
        <v>8894617</v>
      </c>
      <c r="BW112" s="1017"/>
      <c r="BX112" s="1017"/>
      <c r="BY112" s="1017"/>
      <c r="BZ112" s="1017"/>
      <c r="CA112" s="1017">
        <v>7665562</v>
      </c>
      <c r="CB112" s="1017"/>
      <c r="CC112" s="1017"/>
      <c r="CD112" s="1017"/>
      <c r="CE112" s="1017"/>
      <c r="CF112" s="1011">
        <v>94.6</v>
      </c>
      <c r="CG112" s="1012"/>
      <c r="CH112" s="1012"/>
      <c r="CI112" s="1012"/>
      <c r="CJ112" s="1012"/>
      <c r="CK112" s="1042"/>
      <c r="CL112" s="1043"/>
      <c r="CM112" s="1013" t="s">
        <v>451</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128</v>
      </c>
      <c r="DH112" s="1017"/>
      <c r="DI112" s="1017"/>
      <c r="DJ112" s="1017"/>
      <c r="DK112" s="1017"/>
      <c r="DL112" s="1017" t="s">
        <v>128</v>
      </c>
      <c r="DM112" s="1017"/>
      <c r="DN112" s="1017"/>
      <c r="DO112" s="1017"/>
      <c r="DP112" s="1017"/>
      <c r="DQ112" s="1017" t="s">
        <v>128</v>
      </c>
      <c r="DR112" s="1017"/>
      <c r="DS112" s="1017"/>
      <c r="DT112" s="1017"/>
      <c r="DU112" s="1017"/>
      <c r="DV112" s="1018" t="s">
        <v>444</v>
      </c>
      <c r="DW112" s="1018"/>
      <c r="DX112" s="1018"/>
      <c r="DY112" s="1018"/>
      <c r="DZ112" s="1019"/>
    </row>
    <row r="113" spans="1:130" s="248" customFormat="1" ht="26.25" customHeight="1" x14ac:dyDescent="0.2">
      <c r="A113" s="1051"/>
      <c r="B113" s="1052"/>
      <c r="C113" s="1047" t="s">
        <v>452</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860643</v>
      </c>
      <c r="AB113" s="1031"/>
      <c r="AC113" s="1031"/>
      <c r="AD113" s="1031"/>
      <c r="AE113" s="1032"/>
      <c r="AF113" s="1033">
        <v>798126</v>
      </c>
      <c r="AG113" s="1031"/>
      <c r="AH113" s="1031"/>
      <c r="AI113" s="1031"/>
      <c r="AJ113" s="1032"/>
      <c r="AK113" s="1033">
        <v>827424</v>
      </c>
      <c r="AL113" s="1031"/>
      <c r="AM113" s="1031"/>
      <c r="AN113" s="1031"/>
      <c r="AO113" s="1032"/>
      <c r="AP113" s="1034">
        <v>10.199999999999999</v>
      </c>
      <c r="AQ113" s="1035"/>
      <c r="AR113" s="1035"/>
      <c r="AS113" s="1035"/>
      <c r="AT113" s="1036"/>
      <c r="AU113" s="997"/>
      <c r="AV113" s="998"/>
      <c r="AW113" s="998"/>
      <c r="AX113" s="998"/>
      <c r="AY113" s="998"/>
      <c r="AZ113" s="1046" t="s">
        <v>453</v>
      </c>
      <c r="BA113" s="1047"/>
      <c r="BB113" s="1047"/>
      <c r="BC113" s="1047"/>
      <c r="BD113" s="1047"/>
      <c r="BE113" s="1047"/>
      <c r="BF113" s="1047"/>
      <c r="BG113" s="1047"/>
      <c r="BH113" s="1047"/>
      <c r="BI113" s="1047"/>
      <c r="BJ113" s="1047"/>
      <c r="BK113" s="1047"/>
      <c r="BL113" s="1047"/>
      <c r="BM113" s="1047"/>
      <c r="BN113" s="1047"/>
      <c r="BO113" s="1047"/>
      <c r="BP113" s="1048"/>
      <c r="BQ113" s="1016">
        <v>2019080</v>
      </c>
      <c r="BR113" s="1017"/>
      <c r="BS113" s="1017"/>
      <c r="BT113" s="1017"/>
      <c r="BU113" s="1017"/>
      <c r="BV113" s="1017">
        <v>2029980</v>
      </c>
      <c r="BW113" s="1017"/>
      <c r="BX113" s="1017"/>
      <c r="BY113" s="1017"/>
      <c r="BZ113" s="1017"/>
      <c r="CA113" s="1017">
        <v>1858745</v>
      </c>
      <c r="CB113" s="1017"/>
      <c r="CC113" s="1017"/>
      <c r="CD113" s="1017"/>
      <c r="CE113" s="1017"/>
      <c r="CF113" s="1011">
        <v>22.9</v>
      </c>
      <c r="CG113" s="1012"/>
      <c r="CH113" s="1012"/>
      <c r="CI113" s="1012"/>
      <c r="CJ113" s="1012"/>
      <c r="CK113" s="1042"/>
      <c r="CL113" s="1043"/>
      <c r="CM113" s="1013" t="s">
        <v>454</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444</v>
      </c>
      <c r="DH113" s="1056"/>
      <c r="DI113" s="1056"/>
      <c r="DJ113" s="1056"/>
      <c r="DK113" s="1057"/>
      <c r="DL113" s="1058" t="s">
        <v>444</v>
      </c>
      <c r="DM113" s="1056"/>
      <c r="DN113" s="1056"/>
      <c r="DO113" s="1056"/>
      <c r="DP113" s="1057"/>
      <c r="DQ113" s="1058" t="s">
        <v>444</v>
      </c>
      <c r="DR113" s="1056"/>
      <c r="DS113" s="1056"/>
      <c r="DT113" s="1056"/>
      <c r="DU113" s="1057"/>
      <c r="DV113" s="1059" t="s">
        <v>444</v>
      </c>
      <c r="DW113" s="1060"/>
      <c r="DX113" s="1060"/>
      <c r="DY113" s="1060"/>
      <c r="DZ113" s="1061"/>
    </row>
    <row r="114" spans="1:130" s="248" customFormat="1" ht="26.25" customHeight="1" x14ac:dyDescent="0.2">
      <c r="A114" s="1051"/>
      <c r="B114" s="1052"/>
      <c r="C114" s="1047" t="s">
        <v>455</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136723</v>
      </c>
      <c r="AB114" s="1056"/>
      <c r="AC114" s="1056"/>
      <c r="AD114" s="1056"/>
      <c r="AE114" s="1057"/>
      <c r="AF114" s="1058">
        <v>193134</v>
      </c>
      <c r="AG114" s="1056"/>
      <c r="AH114" s="1056"/>
      <c r="AI114" s="1056"/>
      <c r="AJ114" s="1057"/>
      <c r="AK114" s="1058">
        <v>244860</v>
      </c>
      <c r="AL114" s="1056"/>
      <c r="AM114" s="1056"/>
      <c r="AN114" s="1056"/>
      <c r="AO114" s="1057"/>
      <c r="AP114" s="1059">
        <v>3</v>
      </c>
      <c r="AQ114" s="1060"/>
      <c r="AR114" s="1060"/>
      <c r="AS114" s="1060"/>
      <c r="AT114" s="1061"/>
      <c r="AU114" s="997"/>
      <c r="AV114" s="998"/>
      <c r="AW114" s="998"/>
      <c r="AX114" s="998"/>
      <c r="AY114" s="998"/>
      <c r="AZ114" s="1046" t="s">
        <v>456</v>
      </c>
      <c r="BA114" s="1047"/>
      <c r="BB114" s="1047"/>
      <c r="BC114" s="1047"/>
      <c r="BD114" s="1047"/>
      <c r="BE114" s="1047"/>
      <c r="BF114" s="1047"/>
      <c r="BG114" s="1047"/>
      <c r="BH114" s="1047"/>
      <c r="BI114" s="1047"/>
      <c r="BJ114" s="1047"/>
      <c r="BK114" s="1047"/>
      <c r="BL114" s="1047"/>
      <c r="BM114" s="1047"/>
      <c r="BN114" s="1047"/>
      <c r="BO114" s="1047"/>
      <c r="BP114" s="1048"/>
      <c r="BQ114" s="1016">
        <v>2839888</v>
      </c>
      <c r="BR114" s="1017"/>
      <c r="BS114" s="1017"/>
      <c r="BT114" s="1017"/>
      <c r="BU114" s="1017"/>
      <c r="BV114" s="1017">
        <v>2754054</v>
      </c>
      <c r="BW114" s="1017"/>
      <c r="BX114" s="1017"/>
      <c r="BY114" s="1017"/>
      <c r="BZ114" s="1017"/>
      <c r="CA114" s="1017">
        <v>2651559</v>
      </c>
      <c r="CB114" s="1017"/>
      <c r="CC114" s="1017"/>
      <c r="CD114" s="1017"/>
      <c r="CE114" s="1017"/>
      <c r="CF114" s="1011">
        <v>32.700000000000003</v>
      </c>
      <c r="CG114" s="1012"/>
      <c r="CH114" s="1012"/>
      <c r="CI114" s="1012"/>
      <c r="CJ114" s="1012"/>
      <c r="CK114" s="1042"/>
      <c r="CL114" s="1043"/>
      <c r="CM114" s="1013" t="s">
        <v>457</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128</v>
      </c>
      <c r="DH114" s="1056"/>
      <c r="DI114" s="1056"/>
      <c r="DJ114" s="1056"/>
      <c r="DK114" s="1057"/>
      <c r="DL114" s="1058" t="s">
        <v>128</v>
      </c>
      <c r="DM114" s="1056"/>
      <c r="DN114" s="1056"/>
      <c r="DO114" s="1056"/>
      <c r="DP114" s="1057"/>
      <c r="DQ114" s="1058" t="s">
        <v>444</v>
      </c>
      <c r="DR114" s="1056"/>
      <c r="DS114" s="1056"/>
      <c r="DT114" s="1056"/>
      <c r="DU114" s="1057"/>
      <c r="DV114" s="1059" t="s">
        <v>128</v>
      </c>
      <c r="DW114" s="1060"/>
      <c r="DX114" s="1060"/>
      <c r="DY114" s="1060"/>
      <c r="DZ114" s="1061"/>
    </row>
    <row r="115" spans="1:130" s="248" customFormat="1" ht="26.25" customHeight="1" x14ac:dyDescent="0.2">
      <c r="A115" s="1051"/>
      <c r="B115" s="1052"/>
      <c r="C115" s="1047" t="s">
        <v>458</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209936</v>
      </c>
      <c r="AB115" s="1031"/>
      <c r="AC115" s="1031"/>
      <c r="AD115" s="1031"/>
      <c r="AE115" s="1032"/>
      <c r="AF115" s="1033">
        <v>207462</v>
      </c>
      <c r="AG115" s="1031"/>
      <c r="AH115" s="1031"/>
      <c r="AI115" s="1031"/>
      <c r="AJ115" s="1032"/>
      <c r="AK115" s="1033">
        <v>105061</v>
      </c>
      <c r="AL115" s="1031"/>
      <c r="AM115" s="1031"/>
      <c r="AN115" s="1031"/>
      <c r="AO115" s="1032"/>
      <c r="AP115" s="1034">
        <v>1.3</v>
      </c>
      <c r="AQ115" s="1035"/>
      <c r="AR115" s="1035"/>
      <c r="AS115" s="1035"/>
      <c r="AT115" s="1036"/>
      <c r="AU115" s="997"/>
      <c r="AV115" s="998"/>
      <c r="AW115" s="998"/>
      <c r="AX115" s="998"/>
      <c r="AY115" s="998"/>
      <c r="AZ115" s="1046" t="s">
        <v>459</v>
      </c>
      <c r="BA115" s="1047"/>
      <c r="BB115" s="1047"/>
      <c r="BC115" s="1047"/>
      <c r="BD115" s="1047"/>
      <c r="BE115" s="1047"/>
      <c r="BF115" s="1047"/>
      <c r="BG115" s="1047"/>
      <c r="BH115" s="1047"/>
      <c r="BI115" s="1047"/>
      <c r="BJ115" s="1047"/>
      <c r="BK115" s="1047"/>
      <c r="BL115" s="1047"/>
      <c r="BM115" s="1047"/>
      <c r="BN115" s="1047"/>
      <c r="BO115" s="1047"/>
      <c r="BP115" s="1048"/>
      <c r="BQ115" s="1016">
        <v>19</v>
      </c>
      <c r="BR115" s="1017"/>
      <c r="BS115" s="1017"/>
      <c r="BT115" s="1017"/>
      <c r="BU115" s="1017"/>
      <c r="BV115" s="1017">
        <v>274</v>
      </c>
      <c r="BW115" s="1017"/>
      <c r="BX115" s="1017"/>
      <c r="BY115" s="1017"/>
      <c r="BZ115" s="1017"/>
      <c r="CA115" s="1017">
        <v>212</v>
      </c>
      <c r="CB115" s="1017"/>
      <c r="CC115" s="1017"/>
      <c r="CD115" s="1017"/>
      <c r="CE115" s="1017"/>
      <c r="CF115" s="1011">
        <v>0</v>
      </c>
      <c r="CG115" s="1012"/>
      <c r="CH115" s="1012"/>
      <c r="CI115" s="1012"/>
      <c r="CJ115" s="1012"/>
      <c r="CK115" s="1042"/>
      <c r="CL115" s="1043"/>
      <c r="CM115" s="1046" t="s">
        <v>460</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406426</v>
      </c>
      <c r="DH115" s="1056"/>
      <c r="DI115" s="1056"/>
      <c r="DJ115" s="1056"/>
      <c r="DK115" s="1057"/>
      <c r="DL115" s="1058">
        <v>203232</v>
      </c>
      <c r="DM115" s="1056"/>
      <c r="DN115" s="1056"/>
      <c r="DO115" s="1056"/>
      <c r="DP115" s="1057"/>
      <c r="DQ115" s="1058" t="s">
        <v>128</v>
      </c>
      <c r="DR115" s="1056"/>
      <c r="DS115" s="1056"/>
      <c r="DT115" s="1056"/>
      <c r="DU115" s="1057"/>
      <c r="DV115" s="1059" t="s">
        <v>128</v>
      </c>
      <c r="DW115" s="1060"/>
      <c r="DX115" s="1060"/>
      <c r="DY115" s="1060"/>
      <c r="DZ115" s="1061"/>
    </row>
    <row r="116" spans="1:130" s="248" customFormat="1" ht="26.25" customHeight="1" x14ac:dyDescent="0.2">
      <c r="A116" s="1053"/>
      <c r="B116" s="1054"/>
      <c r="C116" s="1062" t="s">
        <v>461</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220</v>
      </c>
      <c r="AB116" s="1056"/>
      <c r="AC116" s="1056"/>
      <c r="AD116" s="1056"/>
      <c r="AE116" s="1057"/>
      <c r="AF116" s="1058">
        <v>294</v>
      </c>
      <c r="AG116" s="1056"/>
      <c r="AH116" s="1056"/>
      <c r="AI116" s="1056"/>
      <c r="AJ116" s="1057"/>
      <c r="AK116" s="1058">
        <v>303</v>
      </c>
      <c r="AL116" s="1056"/>
      <c r="AM116" s="1056"/>
      <c r="AN116" s="1056"/>
      <c r="AO116" s="1057"/>
      <c r="AP116" s="1059">
        <v>0</v>
      </c>
      <c r="AQ116" s="1060"/>
      <c r="AR116" s="1060"/>
      <c r="AS116" s="1060"/>
      <c r="AT116" s="1061"/>
      <c r="AU116" s="997"/>
      <c r="AV116" s="998"/>
      <c r="AW116" s="998"/>
      <c r="AX116" s="998"/>
      <c r="AY116" s="998"/>
      <c r="AZ116" s="1064" t="s">
        <v>462</v>
      </c>
      <c r="BA116" s="1065"/>
      <c r="BB116" s="1065"/>
      <c r="BC116" s="1065"/>
      <c r="BD116" s="1065"/>
      <c r="BE116" s="1065"/>
      <c r="BF116" s="1065"/>
      <c r="BG116" s="1065"/>
      <c r="BH116" s="1065"/>
      <c r="BI116" s="1065"/>
      <c r="BJ116" s="1065"/>
      <c r="BK116" s="1065"/>
      <c r="BL116" s="1065"/>
      <c r="BM116" s="1065"/>
      <c r="BN116" s="1065"/>
      <c r="BO116" s="1065"/>
      <c r="BP116" s="1066"/>
      <c r="BQ116" s="1016" t="s">
        <v>128</v>
      </c>
      <c r="BR116" s="1017"/>
      <c r="BS116" s="1017"/>
      <c r="BT116" s="1017"/>
      <c r="BU116" s="1017"/>
      <c r="BV116" s="1017" t="s">
        <v>444</v>
      </c>
      <c r="BW116" s="1017"/>
      <c r="BX116" s="1017"/>
      <c r="BY116" s="1017"/>
      <c r="BZ116" s="1017"/>
      <c r="CA116" s="1017" t="s">
        <v>128</v>
      </c>
      <c r="CB116" s="1017"/>
      <c r="CC116" s="1017"/>
      <c r="CD116" s="1017"/>
      <c r="CE116" s="1017"/>
      <c r="CF116" s="1011" t="s">
        <v>444</v>
      </c>
      <c r="CG116" s="1012"/>
      <c r="CH116" s="1012"/>
      <c r="CI116" s="1012"/>
      <c r="CJ116" s="1012"/>
      <c r="CK116" s="1042"/>
      <c r="CL116" s="1043"/>
      <c r="CM116" s="1013" t="s">
        <v>463</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444</v>
      </c>
      <c r="DH116" s="1056"/>
      <c r="DI116" s="1056"/>
      <c r="DJ116" s="1056"/>
      <c r="DK116" s="1057"/>
      <c r="DL116" s="1058" t="s">
        <v>444</v>
      </c>
      <c r="DM116" s="1056"/>
      <c r="DN116" s="1056"/>
      <c r="DO116" s="1056"/>
      <c r="DP116" s="1057"/>
      <c r="DQ116" s="1058" t="s">
        <v>444</v>
      </c>
      <c r="DR116" s="1056"/>
      <c r="DS116" s="1056"/>
      <c r="DT116" s="1056"/>
      <c r="DU116" s="1057"/>
      <c r="DV116" s="1059" t="s">
        <v>128</v>
      </c>
      <c r="DW116" s="1060"/>
      <c r="DX116" s="1060"/>
      <c r="DY116" s="1060"/>
      <c r="DZ116" s="1061"/>
    </row>
    <row r="117" spans="1:130" s="248" customFormat="1" ht="26.25" customHeight="1" x14ac:dyDescent="0.2">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464</v>
      </c>
      <c r="Z117" s="983"/>
      <c r="AA117" s="1073">
        <v>3493271</v>
      </c>
      <c r="AB117" s="1074"/>
      <c r="AC117" s="1074"/>
      <c r="AD117" s="1074"/>
      <c r="AE117" s="1075"/>
      <c r="AF117" s="1076">
        <v>3543273</v>
      </c>
      <c r="AG117" s="1074"/>
      <c r="AH117" s="1074"/>
      <c r="AI117" s="1074"/>
      <c r="AJ117" s="1075"/>
      <c r="AK117" s="1076">
        <v>3582521</v>
      </c>
      <c r="AL117" s="1074"/>
      <c r="AM117" s="1074"/>
      <c r="AN117" s="1074"/>
      <c r="AO117" s="1075"/>
      <c r="AP117" s="1077"/>
      <c r="AQ117" s="1078"/>
      <c r="AR117" s="1078"/>
      <c r="AS117" s="1078"/>
      <c r="AT117" s="1079"/>
      <c r="AU117" s="997"/>
      <c r="AV117" s="998"/>
      <c r="AW117" s="998"/>
      <c r="AX117" s="998"/>
      <c r="AY117" s="998"/>
      <c r="AZ117" s="1064" t="s">
        <v>465</v>
      </c>
      <c r="BA117" s="1065"/>
      <c r="BB117" s="1065"/>
      <c r="BC117" s="1065"/>
      <c r="BD117" s="1065"/>
      <c r="BE117" s="1065"/>
      <c r="BF117" s="1065"/>
      <c r="BG117" s="1065"/>
      <c r="BH117" s="1065"/>
      <c r="BI117" s="1065"/>
      <c r="BJ117" s="1065"/>
      <c r="BK117" s="1065"/>
      <c r="BL117" s="1065"/>
      <c r="BM117" s="1065"/>
      <c r="BN117" s="1065"/>
      <c r="BO117" s="1065"/>
      <c r="BP117" s="1066"/>
      <c r="BQ117" s="1016" t="s">
        <v>444</v>
      </c>
      <c r="BR117" s="1017"/>
      <c r="BS117" s="1017"/>
      <c r="BT117" s="1017"/>
      <c r="BU117" s="1017"/>
      <c r="BV117" s="1017" t="s">
        <v>128</v>
      </c>
      <c r="BW117" s="1017"/>
      <c r="BX117" s="1017"/>
      <c r="BY117" s="1017"/>
      <c r="BZ117" s="1017"/>
      <c r="CA117" s="1017" t="s">
        <v>444</v>
      </c>
      <c r="CB117" s="1017"/>
      <c r="CC117" s="1017"/>
      <c r="CD117" s="1017"/>
      <c r="CE117" s="1017"/>
      <c r="CF117" s="1011" t="s">
        <v>128</v>
      </c>
      <c r="CG117" s="1012"/>
      <c r="CH117" s="1012"/>
      <c r="CI117" s="1012"/>
      <c r="CJ117" s="1012"/>
      <c r="CK117" s="1042"/>
      <c r="CL117" s="1043"/>
      <c r="CM117" s="1013" t="s">
        <v>466</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128</v>
      </c>
      <c r="DH117" s="1056"/>
      <c r="DI117" s="1056"/>
      <c r="DJ117" s="1056"/>
      <c r="DK117" s="1057"/>
      <c r="DL117" s="1058" t="s">
        <v>128</v>
      </c>
      <c r="DM117" s="1056"/>
      <c r="DN117" s="1056"/>
      <c r="DO117" s="1056"/>
      <c r="DP117" s="1057"/>
      <c r="DQ117" s="1058" t="s">
        <v>444</v>
      </c>
      <c r="DR117" s="1056"/>
      <c r="DS117" s="1056"/>
      <c r="DT117" s="1056"/>
      <c r="DU117" s="1057"/>
      <c r="DV117" s="1059" t="s">
        <v>128</v>
      </c>
      <c r="DW117" s="1060"/>
      <c r="DX117" s="1060"/>
      <c r="DY117" s="1060"/>
      <c r="DZ117" s="1061"/>
    </row>
    <row r="118" spans="1:130" s="248" customFormat="1" ht="26.25" customHeight="1" x14ac:dyDescent="0.2">
      <c r="A118" s="1001" t="s">
        <v>439</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436</v>
      </c>
      <c r="AB118" s="982"/>
      <c r="AC118" s="982"/>
      <c r="AD118" s="982"/>
      <c r="AE118" s="983"/>
      <c r="AF118" s="981" t="s">
        <v>437</v>
      </c>
      <c r="AG118" s="982"/>
      <c r="AH118" s="982"/>
      <c r="AI118" s="982"/>
      <c r="AJ118" s="983"/>
      <c r="AK118" s="981" t="s">
        <v>309</v>
      </c>
      <c r="AL118" s="982"/>
      <c r="AM118" s="982"/>
      <c r="AN118" s="982"/>
      <c r="AO118" s="983"/>
      <c r="AP118" s="1068" t="s">
        <v>438</v>
      </c>
      <c r="AQ118" s="1069"/>
      <c r="AR118" s="1069"/>
      <c r="AS118" s="1069"/>
      <c r="AT118" s="1070"/>
      <c r="AU118" s="997"/>
      <c r="AV118" s="998"/>
      <c r="AW118" s="998"/>
      <c r="AX118" s="998"/>
      <c r="AY118" s="998"/>
      <c r="AZ118" s="1071" t="s">
        <v>467</v>
      </c>
      <c r="BA118" s="1062"/>
      <c r="BB118" s="1062"/>
      <c r="BC118" s="1062"/>
      <c r="BD118" s="1062"/>
      <c r="BE118" s="1062"/>
      <c r="BF118" s="1062"/>
      <c r="BG118" s="1062"/>
      <c r="BH118" s="1062"/>
      <c r="BI118" s="1062"/>
      <c r="BJ118" s="1062"/>
      <c r="BK118" s="1062"/>
      <c r="BL118" s="1062"/>
      <c r="BM118" s="1062"/>
      <c r="BN118" s="1062"/>
      <c r="BO118" s="1062"/>
      <c r="BP118" s="1063"/>
      <c r="BQ118" s="1094" t="s">
        <v>128</v>
      </c>
      <c r="BR118" s="1095"/>
      <c r="BS118" s="1095"/>
      <c r="BT118" s="1095"/>
      <c r="BU118" s="1095"/>
      <c r="BV118" s="1095" t="s">
        <v>444</v>
      </c>
      <c r="BW118" s="1095"/>
      <c r="BX118" s="1095"/>
      <c r="BY118" s="1095"/>
      <c r="BZ118" s="1095"/>
      <c r="CA118" s="1095" t="s">
        <v>444</v>
      </c>
      <c r="CB118" s="1095"/>
      <c r="CC118" s="1095"/>
      <c r="CD118" s="1095"/>
      <c r="CE118" s="1095"/>
      <c r="CF118" s="1011" t="s">
        <v>444</v>
      </c>
      <c r="CG118" s="1012"/>
      <c r="CH118" s="1012"/>
      <c r="CI118" s="1012"/>
      <c r="CJ118" s="1012"/>
      <c r="CK118" s="1042"/>
      <c r="CL118" s="1043"/>
      <c r="CM118" s="1013" t="s">
        <v>468</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128</v>
      </c>
      <c r="DH118" s="1056"/>
      <c r="DI118" s="1056"/>
      <c r="DJ118" s="1056"/>
      <c r="DK118" s="1057"/>
      <c r="DL118" s="1058" t="s">
        <v>444</v>
      </c>
      <c r="DM118" s="1056"/>
      <c r="DN118" s="1056"/>
      <c r="DO118" s="1056"/>
      <c r="DP118" s="1057"/>
      <c r="DQ118" s="1058" t="s">
        <v>128</v>
      </c>
      <c r="DR118" s="1056"/>
      <c r="DS118" s="1056"/>
      <c r="DT118" s="1056"/>
      <c r="DU118" s="1057"/>
      <c r="DV118" s="1059" t="s">
        <v>128</v>
      </c>
      <c r="DW118" s="1060"/>
      <c r="DX118" s="1060"/>
      <c r="DY118" s="1060"/>
      <c r="DZ118" s="1061"/>
    </row>
    <row r="119" spans="1:130" s="248" customFormat="1" ht="26.25" customHeight="1" x14ac:dyDescent="0.2">
      <c r="A119" s="1155" t="s">
        <v>442</v>
      </c>
      <c r="B119" s="1041"/>
      <c r="C119" s="1020" t="s">
        <v>443</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444</v>
      </c>
      <c r="AB119" s="989"/>
      <c r="AC119" s="989"/>
      <c r="AD119" s="989"/>
      <c r="AE119" s="990"/>
      <c r="AF119" s="991" t="s">
        <v>128</v>
      </c>
      <c r="AG119" s="989"/>
      <c r="AH119" s="989"/>
      <c r="AI119" s="989"/>
      <c r="AJ119" s="990"/>
      <c r="AK119" s="991" t="s">
        <v>128</v>
      </c>
      <c r="AL119" s="989"/>
      <c r="AM119" s="989"/>
      <c r="AN119" s="989"/>
      <c r="AO119" s="990"/>
      <c r="AP119" s="992" t="s">
        <v>128</v>
      </c>
      <c r="AQ119" s="993"/>
      <c r="AR119" s="993"/>
      <c r="AS119" s="993"/>
      <c r="AT119" s="994"/>
      <c r="AU119" s="999"/>
      <c r="AV119" s="1000"/>
      <c r="AW119" s="1000"/>
      <c r="AX119" s="1000"/>
      <c r="AY119" s="1000"/>
      <c r="AZ119" s="279" t="s">
        <v>187</v>
      </c>
      <c r="BA119" s="279"/>
      <c r="BB119" s="279"/>
      <c r="BC119" s="279"/>
      <c r="BD119" s="279"/>
      <c r="BE119" s="279"/>
      <c r="BF119" s="279"/>
      <c r="BG119" s="279"/>
      <c r="BH119" s="279"/>
      <c r="BI119" s="279"/>
      <c r="BJ119" s="279"/>
      <c r="BK119" s="279"/>
      <c r="BL119" s="279"/>
      <c r="BM119" s="279"/>
      <c r="BN119" s="279"/>
      <c r="BO119" s="1072" t="s">
        <v>469</v>
      </c>
      <c r="BP119" s="1103"/>
      <c r="BQ119" s="1094">
        <v>37784224</v>
      </c>
      <c r="BR119" s="1095"/>
      <c r="BS119" s="1095"/>
      <c r="BT119" s="1095"/>
      <c r="BU119" s="1095"/>
      <c r="BV119" s="1095">
        <v>36068544</v>
      </c>
      <c r="BW119" s="1095"/>
      <c r="BX119" s="1095"/>
      <c r="BY119" s="1095"/>
      <c r="BZ119" s="1095"/>
      <c r="CA119" s="1095">
        <v>33184972</v>
      </c>
      <c r="CB119" s="1095"/>
      <c r="CC119" s="1095"/>
      <c r="CD119" s="1095"/>
      <c r="CE119" s="1095"/>
      <c r="CF119" s="1096"/>
      <c r="CG119" s="1097"/>
      <c r="CH119" s="1097"/>
      <c r="CI119" s="1097"/>
      <c r="CJ119" s="1098"/>
      <c r="CK119" s="1044"/>
      <c r="CL119" s="1045"/>
      <c r="CM119" s="1099" t="s">
        <v>470</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56970</v>
      </c>
      <c r="DH119" s="1081"/>
      <c r="DI119" s="1081"/>
      <c r="DJ119" s="1081"/>
      <c r="DK119" s="1082"/>
      <c r="DL119" s="1080">
        <v>52824</v>
      </c>
      <c r="DM119" s="1081"/>
      <c r="DN119" s="1081"/>
      <c r="DO119" s="1081"/>
      <c r="DP119" s="1082"/>
      <c r="DQ119" s="1080">
        <v>50988</v>
      </c>
      <c r="DR119" s="1081"/>
      <c r="DS119" s="1081"/>
      <c r="DT119" s="1081"/>
      <c r="DU119" s="1082"/>
      <c r="DV119" s="1083">
        <v>0.6</v>
      </c>
      <c r="DW119" s="1084"/>
      <c r="DX119" s="1084"/>
      <c r="DY119" s="1084"/>
      <c r="DZ119" s="1085"/>
    </row>
    <row r="120" spans="1:130" s="248" customFormat="1" ht="26.25" customHeight="1" x14ac:dyDescent="0.2">
      <c r="A120" s="1156"/>
      <c r="B120" s="1043"/>
      <c r="C120" s="1013" t="s">
        <v>447</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128</v>
      </c>
      <c r="AB120" s="1056"/>
      <c r="AC120" s="1056"/>
      <c r="AD120" s="1056"/>
      <c r="AE120" s="1057"/>
      <c r="AF120" s="1058" t="s">
        <v>444</v>
      </c>
      <c r="AG120" s="1056"/>
      <c r="AH120" s="1056"/>
      <c r="AI120" s="1056"/>
      <c r="AJ120" s="1057"/>
      <c r="AK120" s="1058" t="s">
        <v>444</v>
      </c>
      <c r="AL120" s="1056"/>
      <c r="AM120" s="1056"/>
      <c r="AN120" s="1056"/>
      <c r="AO120" s="1057"/>
      <c r="AP120" s="1059" t="s">
        <v>444</v>
      </c>
      <c r="AQ120" s="1060"/>
      <c r="AR120" s="1060"/>
      <c r="AS120" s="1060"/>
      <c r="AT120" s="1061"/>
      <c r="AU120" s="1086" t="s">
        <v>471</v>
      </c>
      <c r="AV120" s="1087"/>
      <c r="AW120" s="1087"/>
      <c r="AX120" s="1087"/>
      <c r="AY120" s="1088"/>
      <c r="AZ120" s="1037" t="s">
        <v>472</v>
      </c>
      <c r="BA120" s="986"/>
      <c r="BB120" s="986"/>
      <c r="BC120" s="986"/>
      <c r="BD120" s="986"/>
      <c r="BE120" s="986"/>
      <c r="BF120" s="986"/>
      <c r="BG120" s="986"/>
      <c r="BH120" s="986"/>
      <c r="BI120" s="986"/>
      <c r="BJ120" s="986"/>
      <c r="BK120" s="986"/>
      <c r="BL120" s="986"/>
      <c r="BM120" s="986"/>
      <c r="BN120" s="986"/>
      <c r="BO120" s="986"/>
      <c r="BP120" s="987"/>
      <c r="BQ120" s="1023">
        <v>3114512</v>
      </c>
      <c r="BR120" s="1024"/>
      <c r="BS120" s="1024"/>
      <c r="BT120" s="1024"/>
      <c r="BU120" s="1024"/>
      <c r="BV120" s="1024">
        <v>3031599</v>
      </c>
      <c r="BW120" s="1024"/>
      <c r="BX120" s="1024"/>
      <c r="BY120" s="1024"/>
      <c r="BZ120" s="1024"/>
      <c r="CA120" s="1024">
        <v>3396026</v>
      </c>
      <c r="CB120" s="1024"/>
      <c r="CC120" s="1024"/>
      <c r="CD120" s="1024"/>
      <c r="CE120" s="1024"/>
      <c r="CF120" s="1038">
        <v>41.9</v>
      </c>
      <c r="CG120" s="1039"/>
      <c r="CH120" s="1039"/>
      <c r="CI120" s="1039"/>
      <c r="CJ120" s="1039"/>
      <c r="CK120" s="1104" t="s">
        <v>473</v>
      </c>
      <c r="CL120" s="1105"/>
      <c r="CM120" s="1105"/>
      <c r="CN120" s="1105"/>
      <c r="CO120" s="1106"/>
      <c r="CP120" s="1112" t="s">
        <v>412</v>
      </c>
      <c r="CQ120" s="1113"/>
      <c r="CR120" s="1113"/>
      <c r="CS120" s="1113"/>
      <c r="CT120" s="1113"/>
      <c r="CU120" s="1113"/>
      <c r="CV120" s="1113"/>
      <c r="CW120" s="1113"/>
      <c r="CX120" s="1113"/>
      <c r="CY120" s="1113"/>
      <c r="CZ120" s="1113"/>
      <c r="DA120" s="1113"/>
      <c r="DB120" s="1113"/>
      <c r="DC120" s="1113"/>
      <c r="DD120" s="1113"/>
      <c r="DE120" s="1113"/>
      <c r="DF120" s="1114"/>
      <c r="DG120" s="1023" t="s">
        <v>128</v>
      </c>
      <c r="DH120" s="1024"/>
      <c r="DI120" s="1024"/>
      <c r="DJ120" s="1024"/>
      <c r="DK120" s="1024"/>
      <c r="DL120" s="1024" t="s">
        <v>444</v>
      </c>
      <c r="DM120" s="1024"/>
      <c r="DN120" s="1024"/>
      <c r="DO120" s="1024"/>
      <c r="DP120" s="1024"/>
      <c r="DQ120" s="1024">
        <v>5871007</v>
      </c>
      <c r="DR120" s="1024"/>
      <c r="DS120" s="1024"/>
      <c r="DT120" s="1024"/>
      <c r="DU120" s="1024"/>
      <c r="DV120" s="1025">
        <v>72.5</v>
      </c>
      <c r="DW120" s="1025"/>
      <c r="DX120" s="1025"/>
      <c r="DY120" s="1025"/>
      <c r="DZ120" s="1026"/>
    </row>
    <row r="121" spans="1:130" s="248" customFormat="1" ht="26.25" customHeight="1" x14ac:dyDescent="0.2">
      <c r="A121" s="1156"/>
      <c r="B121" s="1043"/>
      <c r="C121" s="1064" t="s">
        <v>474</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444</v>
      </c>
      <c r="AB121" s="1056"/>
      <c r="AC121" s="1056"/>
      <c r="AD121" s="1056"/>
      <c r="AE121" s="1057"/>
      <c r="AF121" s="1058" t="s">
        <v>444</v>
      </c>
      <c r="AG121" s="1056"/>
      <c r="AH121" s="1056"/>
      <c r="AI121" s="1056"/>
      <c r="AJ121" s="1057"/>
      <c r="AK121" s="1058" t="s">
        <v>444</v>
      </c>
      <c r="AL121" s="1056"/>
      <c r="AM121" s="1056"/>
      <c r="AN121" s="1056"/>
      <c r="AO121" s="1057"/>
      <c r="AP121" s="1059" t="s">
        <v>128</v>
      </c>
      <c r="AQ121" s="1060"/>
      <c r="AR121" s="1060"/>
      <c r="AS121" s="1060"/>
      <c r="AT121" s="1061"/>
      <c r="AU121" s="1089"/>
      <c r="AV121" s="1090"/>
      <c r="AW121" s="1090"/>
      <c r="AX121" s="1090"/>
      <c r="AY121" s="1091"/>
      <c r="AZ121" s="1046" t="s">
        <v>475</v>
      </c>
      <c r="BA121" s="1047"/>
      <c r="BB121" s="1047"/>
      <c r="BC121" s="1047"/>
      <c r="BD121" s="1047"/>
      <c r="BE121" s="1047"/>
      <c r="BF121" s="1047"/>
      <c r="BG121" s="1047"/>
      <c r="BH121" s="1047"/>
      <c r="BI121" s="1047"/>
      <c r="BJ121" s="1047"/>
      <c r="BK121" s="1047"/>
      <c r="BL121" s="1047"/>
      <c r="BM121" s="1047"/>
      <c r="BN121" s="1047"/>
      <c r="BO121" s="1047"/>
      <c r="BP121" s="1048"/>
      <c r="BQ121" s="1016">
        <v>99631</v>
      </c>
      <c r="BR121" s="1017"/>
      <c r="BS121" s="1017"/>
      <c r="BT121" s="1017"/>
      <c r="BU121" s="1017"/>
      <c r="BV121" s="1017">
        <v>89230</v>
      </c>
      <c r="BW121" s="1017"/>
      <c r="BX121" s="1017"/>
      <c r="BY121" s="1017"/>
      <c r="BZ121" s="1017"/>
      <c r="CA121" s="1017">
        <v>482735</v>
      </c>
      <c r="CB121" s="1017"/>
      <c r="CC121" s="1017"/>
      <c r="CD121" s="1017"/>
      <c r="CE121" s="1017"/>
      <c r="CF121" s="1011">
        <v>6</v>
      </c>
      <c r="CG121" s="1012"/>
      <c r="CH121" s="1012"/>
      <c r="CI121" s="1012"/>
      <c r="CJ121" s="1012"/>
      <c r="CK121" s="1107"/>
      <c r="CL121" s="1108"/>
      <c r="CM121" s="1108"/>
      <c r="CN121" s="1108"/>
      <c r="CO121" s="1109"/>
      <c r="CP121" s="1117" t="s">
        <v>476</v>
      </c>
      <c r="CQ121" s="1118"/>
      <c r="CR121" s="1118"/>
      <c r="CS121" s="1118"/>
      <c r="CT121" s="1118"/>
      <c r="CU121" s="1118"/>
      <c r="CV121" s="1118"/>
      <c r="CW121" s="1118"/>
      <c r="CX121" s="1118"/>
      <c r="CY121" s="1118"/>
      <c r="CZ121" s="1118"/>
      <c r="DA121" s="1118"/>
      <c r="DB121" s="1118"/>
      <c r="DC121" s="1118"/>
      <c r="DD121" s="1118"/>
      <c r="DE121" s="1118"/>
      <c r="DF121" s="1119"/>
      <c r="DG121" s="1016">
        <v>4540</v>
      </c>
      <c r="DH121" s="1017"/>
      <c r="DI121" s="1017"/>
      <c r="DJ121" s="1017"/>
      <c r="DK121" s="1017"/>
      <c r="DL121" s="1017">
        <v>4182</v>
      </c>
      <c r="DM121" s="1017"/>
      <c r="DN121" s="1017"/>
      <c r="DO121" s="1017"/>
      <c r="DP121" s="1017"/>
      <c r="DQ121" s="1017">
        <v>1760381</v>
      </c>
      <c r="DR121" s="1017"/>
      <c r="DS121" s="1017"/>
      <c r="DT121" s="1017"/>
      <c r="DU121" s="1017"/>
      <c r="DV121" s="1018">
        <v>21.7</v>
      </c>
      <c r="DW121" s="1018"/>
      <c r="DX121" s="1018"/>
      <c r="DY121" s="1018"/>
      <c r="DZ121" s="1019"/>
    </row>
    <row r="122" spans="1:130" s="248" customFormat="1" ht="26.25" customHeight="1" x14ac:dyDescent="0.2">
      <c r="A122" s="1156"/>
      <c r="B122" s="1043"/>
      <c r="C122" s="1013" t="s">
        <v>457</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444</v>
      </c>
      <c r="AB122" s="1056"/>
      <c r="AC122" s="1056"/>
      <c r="AD122" s="1056"/>
      <c r="AE122" s="1057"/>
      <c r="AF122" s="1058" t="s">
        <v>444</v>
      </c>
      <c r="AG122" s="1056"/>
      <c r="AH122" s="1056"/>
      <c r="AI122" s="1056"/>
      <c r="AJ122" s="1057"/>
      <c r="AK122" s="1058" t="s">
        <v>444</v>
      </c>
      <c r="AL122" s="1056"/>
      <c r="AM122" s="1056"/>
      <c r="AN122" s="1056"/>
      <c r="AO122" s="1057"/>
      <c r="AP122" s="1059" t="s">
        <v>128</v>
      </c>
      <c r="AQ122" s="1060"/>
      <c r="AR122" s="1060"/>
      <c r="AS122" s="1060"/>
      <c r="AT122" s="1061"/>
      <c r="AU122" s="1089"/>
      <c r="AV122" s="1090"/>
      <c r="AW122" s="1090"/>
      <c r="AX122" s="1090"/>
      <c r="AY122" s="1091"/>
      <c r="AZ122" s="1071" t="s">
        <v>477</v>
      </c>
      <c r="BA122" s="1062"/>
      <c r="BB122" s="1062"/>
      <c r="BC122" s="1062"/>
      <c r="BD122" s="1062"/>
      <c r="BE122" s="1062"/>
      <c r="BF122" s="1062"/>
      <c r="BG122" s="1062"/>
      <c r="BH122" s="1062"/>
      <c r="BI122" s="1062"/>
      <c r="BJ122" s="1062"/>
      <c r="BK122" s="1062"/>
      <c r="BL122" s="1062"/>
      <c r="BM122" s="1062"/>
      <c r="BN122" s="1062"/>
      <c r="BO122" s="1062"/>
      <c r="BP122" s="1063"/>
      <c r="BQ122" s="1094">
        <v>22547400</v>
      </c>
      <c r="BR122" s="1095"/>
      <c r="BS122" s="1095"/>
      <c r="BT122" s="1095"/>
      <c r="BU122" s="1095"/>
      <c r="BV122" s="1095">
        <v>21395133</v>
      </c>
      <c r="BW122" s="1095"/>
      <c r="BX122" s="1095"/>
      <c r="BY122" s="1095"/>
      <c r="BZ122" s="1095"/>
      <c r="CA122" s="1095">
        <v>20041718</v>
      </c>
      <c r="CB122" s="1095"/>
      <c r="CC122" s="1095"/>
      <c r="CD122" s="1095"/>
      <c r="CE122" s="1095"/>
      <c r="CF122" s="1115">
        <v>247.4</v>
      </c>
      <c r="CG122" s="1116"/>
      <c r="CH122" s="1116"/>
      <c r="CI122" s="1116"/>
      <c r="CJ122" s="1116"/>
      <c r="CK122" s="1107"/>
      <c r="CL122" s="1108"/>
      <c r="CM122" s="1108"/>
      <c r="CN122" s="1108"/>
      <c r="CO122" s="1109"/>
      <c r="CP122" s="1117" t="s">
        <v>478</v>
      </c>
      <c r="CQ122" s="1118"/>
      <c r="CR122" s="1118"/>
      <c r="CS122" s="1118"/>
      <c r="CT122" s="1118"/>
      <c r="CU122" s="1118"/>
      <c r="CV122" s="1118"/>
      <c r="CW122" s="1118"/>
      <c r="CX122" s="1118"/>
      <c r="CY122" s="1118"/>
      <c r="CZ122" s="1118"/>
      <c r="DA122" s="1118"/>
      <c r="DB122" s="1118"/>
      <c r="DC122" s="1118"/>
      <c r="DD122" s="1118"/>
      <c r="DE122" s="1118"/>
      <c r="DF122" s="1119"/>
      <c r="DG122" s="1016">
        <v>57605</v>
      </c>
      <c r="DH122" s="1017"/>
      <c r="DI122" s="1017"/>
      <c r="DJ122" s="1017"/>
      <c r="DK122" s="1017"/>
      <c r="DL122" s="1017">
        <v>45945</v>
      </c>
      <c r="DM122" s="1017"/>
      <c r="DN122" s="1017"/>
      <c r="DO122" s="1017"/>
      <c r="DP122" s="1017"/>
      <c r="DQ122" s="1017">
        <v>34174</v>
      </c>
      <c r="DR122" s="1017"/>
      <c r="DS122" s="1017"/>
      <c r="DT122" s="1017"/>
      <c r="DU122" s="1017"/>
      <c r="DV122" s="1018">
        <v>0.4</v>
      </c>
      <c r="DW122" s="1018"/>
      <c r="DX122" s="1018"/>
      <c r="DY122" s="1018"/>
      <c r="DZ122" s="1019"/>
    </row>
    <row r="123" spans="1:130" s="248" customFormat="1" ht="26.25" customHeight="1" x14ac:dyDescent="0.2">
      <c r="A123" s="1156"/>
      <c r="B123" s="1043"/>
      <c r="C123" s="1013" t="s">
        <v>463</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128</v>
      </c>
      <c r="AB123" s="1056"/>
      <c r="AC123" s="1056"/>
      <c r="AD123" s="1056"/>
      <c r="AE123" s="1057"/>
      <c r="AF123" s="1058" t="s">
        <v>444</v>
      </c>
      <c r="AG123" s="1056"/>
      <c r="AH123" s="1056"/>
      <c r="AI123" s="1056"/>
      <c r="AJ123" s="1057"/>
      <c r="AK123" s="1058" t="s">
        <v>444</v>
      </c>
      <c r="AL123" s="1056"/>
      <c r="AM123" s="1056"/>
      <c r="AN123" s="1056"/>
      <c r="AO123" s="1057"/>
      <c r="AP123" s="1059" t="s">
        <v>444</v>
      </c>
      <c r="AQ123" s="1060"/>
      <c r="AR123" s="1060"/>
      <c r="AS123" s="1060"/>
      <c r="AT123" s="1061"/>
      <c r="AU123" s="1092"/>
      <c r="AV123" s="1093"/>
      <c r="AW123" s="1093"/>
      <c r="AX123" s="1093"/>
      <c r="AY123" s="1093"/>
      <c r="AZ123" s="279" t="s">
        <v>187</v>
      </c>
      <c r="BA123" s="279"/>
      <c r="BB123" s="279"/>
      <c r="BC123" s="279"/>
      <c r="BD123" s="279"/>
      <c r="BE123" s="279"/>
      <c r="BF123" s="279"/>
      <c r="BG123" s="279"/>
      <c r="BH123" s="279"/>
      <c r="BI123" s="279"/>
      <c r="BJ123" s="279"/>
      <c r="BK123" s="279"/>
      <c r="BL123" s="279"/>
      <c r="BM123" s="279"/>
      <c r="BN123" s="279"/>
      <c r="BO123" s="1072" t="s">
        <v>479</v>
      </c>
      <c r="BP123" s="1103"/>
      <c r="BQ123" s="1162">
        <v>25761543</v>
      </c>
      <c r="BR123" s="1163"/>
      <c r="BS123" s="1163"/>
      <c r="BT123" s="1163"/>
      <c r="BU123" s="1163"/>
      <c r="BV123" s="1163">
        <v>24515962</v>
      </c>
      <c r="BW123" s="1163"/>
      <c r="BX123" s="1163"/>
      <c r="BY123" s="1163"/>
      <c r="BZ123" s="1163"/>
      <c r="CA123" s="1163">
        <v>23920479</v>
      </c>
      <c r="CB123" s="1163"/>
      <c r="CC123" s="1163"/>
      <c r="CD123" s="1163"/>
      <c r="CE123" s="1163"/>
      <c r="CF123" s="1096"/>
      <c r="CG123" s="1097"/>
      <c r="CH123" s="1097"/>
      <c r="CI123" s="1097"/>
      <c r="CJ123" s="1098"/>
      <c r="CK123" s="1107"/>
      <c r="CL123" s="1108"/>
      <c r="CM123" s="1108"/>
      <c r="CN123" s="1108"/>
      <c r="CO123" s="1109"/>
      <c r="CP123" s="1117" t="s">
        <v>480</v>
      </c>
      <c r="CQ123" s="1118"/>
      <c r="CR123" s="1118"/>
      <c r="CS123" s="1118"/>
      <c r="CT123" s="1118"/>
      <c r="CU123" s="1118"/>
      <c r="CV123" s="1118"/>
      <c r="CW123" s="1118"/>
      <c r="CX123" s="1118"/>
      <c r="CY123" s="1118"/>
      <c r="CZ123" s="1118"/>
      <c r="DA123" s="1118"/>
      <c r="DB123" s="1118"/>
      <c r="DC123" s="1118"/>
      <c r="DD123" s="1118"/>
      <c r="DE123" s="1118"/>
      <c r="DF123" s="1119"/>
      <c r="DG123" s="1055" t="s">
        <v>444</v>
      </c>
      <c r="DH123" s="1056"/>
      <c r="DI123" s="1056"/>
      <c r="DJ123" s="1056"/>
      <c r="DK123" s="1057"/>
      <c r="DL123" s="1058" t="s">
        <v>128</v>
      </c>
      <c r="DM123" s="1056"/>
      <c r="DN123" s="1056"/>
      <c r="DO123" s="1056"/>
      <c r="DP123" s="1057"/>
      <c r="DQ123" s="1058" t="s">
        <v>444</v>
      </c>
      <c r="DR123" s="1056"/>
      <c r="DS123" s="1056"/>
      <c r="DT123" s="1056"/>
      <c r="DU123" s="1057"/>
      <c r="DV123" s="1059" t="s">
        <v>444</v>
      </c>
      <c r="DW123" s="1060"/>
      <c r="DX123" s="1060"/>
      <c r="DY123" s="1060"/>
      <c r="DZ123" s="1061"/>
    </row>
    <row r="124" spans="1:130" s="248" customFormat="1" ht="26.25" customHeight="1" thickBot="1" x14ac:dyDescent="0.25">
      <c r="A124" s="1156"/>
      <c r="B124" s="1043"/>
      <c r="C124" s="1013" t="s">
        <v>466</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444</v>
      </c>
      <c r="AB124" s="1056"/>
      <c r="AC124" s="1056"/>
      <c r="AD124" s="1056"/>
      <c r="AE124" s="1057"/>
      <c r="AF124" s="1058" t="s">
        <v>128</v>
      </c>
      <c r="AG124" s="1056"/>
      <c r="AH124" s="1056"/>
      <c r="AI124" s="1056"/>
      <c r="AJ124" s="1057"/>
      <c r="AK124" s="1058" t="s">
        <v>444</v>
      </c>
      <c r="AL124" s="1056"/>
      <c r="AM124" s="1056"/>
      <c r="AN124" s="1056"/>
      <c r="AO124" s="1057"/>
      <c r="AP124" s="1059" t="s">
        <v>444</v>
      </c>
      <c r="AQ124" s="1060"/>
      <c r="AR124" s="1060"/>
      <c r="AS124" s="1060"/>
      <c r="AT124" s="1061"/>
      <c r="AU124" s="1158" t="s">
        <v>481</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151.5</v>
      </c>
      <c r="BR124" s="1125"/>
      <c r="BS124" s="1125"/>
      <c r="BT124" s="1125"/>
      <c r="BU124" s="1125"/>
      <c r="BV124" s="1125">
        <v>147.1</v>
      </c>
      <c r="BW124" s="1125"/>
      <c r="BX124" s="1125"/>
      <c r="BY124" s="1125"/>
      <c r="BZ124" s="1125"/>
      <c r="CA124" s="1125">
        <v>114.3</v>
      </c>
      <c r="CB124" s="1125"/>
      <c r="CC124" s="1125"/>
      <c r="CD124" s="1125"/>
      <c r="CE124" s="1125"/>
      <c r="CF124" s="1126"/>
      <c r="CG124" s="1127"/>
      <c r="CH124" s="1127"/>
      <c r="CI124" s="1127"/>
      <c r="CJ124" s="1128"/>
      <c r="CK124" s="1110"/>
      <c r="CL124" s="1110"/>
      <c r="CM124" s="1110"/>
      <c r="CN124" s="1110"/>
      <c r="CO124" s="1111"/>
      <c r="CP124" s="1117" t="s">
        <v>482</v>
      </c>
      <c r="CQ124" s="1118"/>
      <c r="CR124" s="1118"/>
      <c r="CS124" s="1118"/>
      <c r="CT124" s="1118"/>
      <c r="CU124" s="1118"/>
      <c r="CV124" s="1118"/>
      <c r="CW124" s="1118"/>
      <c r="CX124" s="1118"/>
      <c r="CY124" s="1118"/>
      <c r="CZ124" s="1118"/>
      <c r="DA124" s="1118"/>
      <c r="DB124" s="1118"/>
      <c r="DC124" s="1118"/>
      <c r="DD124" s="1118"/>
      <c r="DE124" s="1118"/>
      <c r="DF124" s="1119"/>
      <c r="DG124" s="1102">
        <v>9147928</v>
      </c>
      <c r="DH124" s="1081"/>
      <c r="DI124" s="1081"/>
      <c r="DJ124" s="1081"/>
      <c r="DK124" s="1082"/>
      <c r="DL124" s="1080">
        <v>8844490</v>
      </c>
      <c r="DM124" s="1081"/>
      <c r="DN124" s="1081"/>
      <c r="DO124" s="1081"/>
      <c r="DP124" s="1082"/>
      <c r="DQ124" s="1080" t="s">
        <v>444</v>
      </c>
      <c r="DR124" s="1081"/>
      <c r="DS124" s="1081"/>
      <c r="DT124" s="1081"/>
      <c r="DU124" s="1082"/>
      <c r="DV124" s="1083" t="s">
        <v>444</v>
      </c>
      <c r="DW124" s="1084"/>
      <c r="DX124" s="1084"/>
      <c r="DY124" s="1084"/>
      <c r="DZ124" s="1085"/>
    </row>
    <row r="125" spans="1:130" s="248" customFormat="1" ht="26.25" customHeight="1" x14ac:dyDescent="0.2">
      <c r="A125" s="1156"/>
      <c r="B125" s="1043"/>
      <c r="C125" s="1013" t="s">
        <v>468</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444</v>
      </c>
      <c r="AB125" s="1056"/>
      <c r="AC125" s="1056"/>
      <c r="AD125" s="1056"/>
      <c r="AE125" s="1057"/>
      <c r="AF125" s="1058" t="s">
        <v>128</v>
      </c>
      <c r="AG125" s="1056"/>
      <c r="AH125" s="1056"/>
      <c r="AI125" s="1056"/>
      <c r="AJ125" s="1057"/>
      <c r="AK125" s="1058" t="s">
        <v>444</v>
      </c>
      <c r="AL125" s="1056"/>
      <c r="AM125" s="1056"/>
      <c r="AN125" s="1056"/>
      <c r="AO125" s="1057"/>
      <c r="AP125" s="1059" t="s">
        <v>444</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483</v>
      </c>
      <c r="CL125" s="1105"/>
      <c r="CM125" s="1105"/>
      <c r="CN125" s="1105"/>
      <c r="CO125" s="1106"/>
      <c r="CP125" s="1037" t="s">
        <v>484</v>
      </c>
      <c r="CQ125" s="986"/>
      <c r="CR125" s="986"/>
      <c r="CS125" s="986"/>
      <c r="CT125" s="986"/>
      <c r="CU125" s="986"/>
      <c r="CV125" s="986"/>
      <c r="CW125" s="986"/>
      <c r="CX125" s="986"/>
      <c r="CY125" s="986"/>
      <c r="CZ125" s="986"/>
      <c r="DA125" s="986"/>
      <c r="DB125" s="986"/>
      <c r="DC125" s="986"/>
      <c r="DD125" s="986"/>
      <c r="DE125" s="986"/>
      <c r="DF125" s="987"/>
      <c r="DG125" s="1023" t="s">
        <v>444</v>
      </c>
      <c r="DH125" s="1024"/>
      <c r="DI125" s="1024"/>
      <c r="DJ125" s="1024"/>
      <c r="DK125" s="1024"/>
      <c r="DL125" s="1024" t="s">
        <v>128</v>
      </c>
      <c r="DM125" s="1024"/>
      <c r="DN125" s="1024"/>
      <c r="DO125" s="1024"/>
      <c r="DP125" s="1024"/>
      <c r="DQ125" s="1024" t="s">
        <v>444</v>
      </c>
      <c r="DR125" s="1024"/>
      <c r="DS125" s="1024"/>
      <c r="DT125" s="1024"/>
      <c r="DU125" s="1024"/>
      <c r="DV125" s="1025" t="s">
        <v>444</v>
      </c>
      <c r="DW125" s="1025"/>
      <c r="DX125" s="1025"/>
      <c r="DY125" s="1025"/>
      <c r="DZ125" s="1026"/>
    </row>
    <row r="126" spans="1:130" s="248" customFormat="1" ht="26.25" customHeight="1" thickBot="1" x14ac:dyDescent="0.25">
      <c r="A126" s="1156"/>
      <c r="B126" s="1043"/>
      <c r="C126" s="1013" t="s">
        <v>470</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209936</v>
      </c>
      <c r="AB126" s="1056"/>
      <c r="AC126" s="1056"/>
      <c r="AD126" s="1056"/>
      <c r="AE126" s="1057"/>
      <c r="AF126" s="1058">
        <v>207462</v>
      </c>
      <c r="AG126" s="1056"/>
      <c r="AH126" s="1056"/>
      <c r="AI126" s="1056"/>
      <c r="AJ126" s="1057"/>
      <c r="AK126" s="1058">
        <v>105061</v>
      </c>
      <c r="AL126" s="1056"/>
      <c r="AM126" s="1056"/>
      <c r="AN126" s="1056"/>
      <c r="AO126" s="1057"/>
      <c r="AP126" s="1059">
        <v>1.3</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485</v>
      </c>
      <c r="CQ126" s="1047"/>
      <c r="CR126" s="1047"/>
      <c r="CS126" s="1047"/>
      <c r="CT126" s="1047"/>
      <c r="CU126" s="1047"/>
      <c r="CV126" s="1047"/>
      <c r="CW126" s="1047"/>
      <c r="CX126" s="1047"/>
      <c r="CY126" s="1047"/>
      <c r="CZ126" s="1047"/>
      <c r="DA126" s="1047"/>
      <c r="DB126" s="1047"/>
      <c r="DC126" s="1047"/>
      <c r="DD126" s="1047"/>
      <c r="DE126" s="1047"/>
      <c r="DF126" s="1048"/>
      <c r="DG126" s="1016" t="s">
        <v>128</v>
      </c>
      <c r="DH126" s="1017"/>
      <c r="DI126" s="1017"/>
      <c r="DJ126" s="1017"/>
      <c r="DK126" s="1017"/>
      <c r="DL126" s="1017" t="s">
        <v>444</v>
      </c>
      <c r="DM126" s="1017"/>
      <c r="DN126" s="1017"/>
      <c r="DO126" s="1017"/>
      <c r="DP126" s="1017"/>
      <c r="DQ126" s="1017" t="s">
        <v>128</v>
      </c>
      <c r="DR126" s="1017"/>
      <c r="DS126" s="1017"/>
      <c r="DT126" s="1017"/>
      <c r="DU126" s="1017"/>
      <c r="DV126" s="1018" t="s">
        <v>128</v>
      </c>
      <c r="DW126" s="1018"/>
      <c r="DX126" s="1018"/>
      <c r="DY126" s="1018"/>
      <c r="DZ126" s="1019"/>
    </row>
    <row r="127" spans="1:130" s="248" customFormat="1" ht="26.25" customHeight="1" x14ac:dyDescent="0.2">
      <c r="A127" s="1157"/>
      <c r="B127" s="1045"/>
      <c r="C127" s="1099" t="s">
        <v>486</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128</v>
      </c>
      <c r="AB127" s="1056"/>
      <c r="AC127" s="1056"/>
      <c r="AD127" s="1056"/>
      <c r="AE127" s="1057"/>
      <c r="AF127" s="1058" t="s">
        <v>444</v>
      </c>
      <c r="AG127" s="1056"/>
      <c r="AH127" s="1056"/>
      <c r="AI127" s="1056"/>
      <c r="AJ127" s="1057"/>
      <c r="AK127" s="1058" t="s">
        <v>444</v>
      </c>
      <c r="AL127" s="1056"/>
      <c r="AM127" s="1056"/>
      <c r="AN127" s="1056"/>
      <c r="AO127" s="1057"/>
      <c r="AP127" s="1059" t="s">
        <v>128</v>
      </c>
      <c r="AQ127" s="1060"/>
      <c r="AR127" s="1060"/>
      <c r="AS127" s="1060"/>
      <c r="AT127" s="1061"/>
      <c r="AU127" s="284"/>
      <c r="AV127" s="284"/>
      <c r="AW127" s="284"/>
      <c r="AX127" s="1129" t="s">
        <v>487</v>
      </c>
      <c r="AY127" s="1130"/>
      <c r="AZ127" s="1130"/>
      <c r="BA127" s="1130"/>
      <c r="BB127" s="1130"/>
      <c r="BC127" s="1130"/>
      <c r="BD127" s="1130"/>
      <c r="BE127" s="1131"/>
      <c r="BF127" s="1132" t="s">
        <v>488</v>
      </c>
      <c r="BG127" s="1130"/>
      <c r="BH127" s="1130"/>
      <c r="BI127" s="1130"/>
      <c r="BJ127" s="1130"/>
      <c r="BK127" s="1130"/>
      <c r="BL127" s="1131"/>
      <c r="BM127" s="1132" t="s">
        <v>489</v>
      </c>
      <c r="BN127" s="1130"/>
      <c r="BO127" s="1130"/>
      <c r="BP127" s="1130"/>
      <c r="BQ127" s="1130"/>
      <c r="BR127" s="1130"/>
      <c r="BS127" s="1131"/>
      <c r="BT127" s="1132" t="s">
        <v>490</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491</v>
      </c>
      <c r="CQ127" s="1047"/>
      <c r="CR127" s="1047"/>
      <c r="CS127" s="1047"/>
      <c r="CT127" s="1047"/>
      <c r="CU127" s="1047"/>
      <c r="CV127" s="1047"/>
      <c r="CW127" s="1047"/>
      <c r="CX127" s="1047"/>
      <c r="CY127" s="1047"/>
      <c r="CZ127" s="1047"/>
      <c r="DA127" s="1047"/>
      <c r="DB127" s="1047"/>
      <c r="DC127" s="1047"/>
      <c r="DD127" s="1047"/>
      <c r="DE127" s="1047"/>
      <c r="DF127" s="1048"/>
      <c r="DG127" s="1016" t="s">
        <v>444</v>
      </c>
      <c r="DH127" s="1017"/>
      <c r="DI127" s="1017"/>
      <c r="DJ127" s="1017"/>
      <c r="DK127" s="1017"/>
      <c r="DL127" s="1017" t="s">
        <v>128</v>
      </c>
      <c r="DM127" s="1017"/>
      <c r="DN127" s="1017"/>
      <c r="DO127" s="1017"/>
      <c r="DP127" s="1017"/>
      <c r="DQ127" s="1017" t="s">
        <v>128</v>
      </c>
      <c r="DR127" s="1017"/>
      <c r="DS127" s="1017"/>
      <c r="DT127" s="1017"/>
      <c r="DU127" s="1017"/>
      <c r="DV127" s="1018" t="s">
        <v>444</v>
      </c>
      <c r="DW127" s="1018"/>
      <c r="DX127" s="1018"/>
      <c r="DY127" s="1018"/>
      <c r="DZ127" s="1019"/>
    </row>
    <row r="128" spans="1:130" s="248" customFormat="1" ht="26.25" customHeight="1" thickBot="1" x14ac:dyDescent="0.25">
      <c r="A128" s="1140" t="s">
        <v>492</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493</v>
      </c>
      <c r="X128" s="1142"/>
      <c r="Y128" s="1142"/>
      <c r="Z128" s="1143"/>
      <c r="AA128" s="1144">
        <v>27633</v>
      </c>
      <c r="AB128" s="1145"/>
      <c r="AC128" s="1145"/>
      <c r="AD128" s="1145"/>
      <c r="AE128" s="1146"/>
      <c r="AF128" s="1147">
        <v>19023</v>
      </c>
      <c r="AG128" s="1145"/>
      <c r="AH128" s="1145"/>
      <c r="AI128" s="1145"/>
      <c r="AJ128" s="1146"/>
      <c r="AK128" s="1147">
        <v>109719</v>
      </c>
      <c r="AL128" s="1145"/>
      <c r="AM128" s="1145"/>
      <c r="AN128" s="1145"/>
      <c r="AO128" s="1146"/>
      <c r="AP128" s="1148"/>
      <c r="AQ128" s="1149"/>
      <c r="AR128" s="1149"/>
      <c r="AS128" s="1149"/>
      <c r="AT128" s="1150"/>
      <c r="AU128" s="284"/>
      <c r="AV128" s="284"/>
      <c r="AW128" s="284"/>
      <c r="AX128" s="985" t="s">
        <v>494</v>
      </c>
      <c r="AY128" s="986"/>
      <c r="AZ128" s="986"/>
      <c r="BA128" s="986"/>
      <c r="BB128" s="986"/>
      <c r="BC128" s="986"/>
      <c r="BD128" s="986"/>
      <c r="BE128" s="987"/>
      <c r="BF128" s="1151" t="s">
        <v>128</v>
      </c>
      <c r="BG128" s="1152"/>
      <c r="BH128" s="1152"/>
      <c r="BI128" s="1152"/>
      <c r="BJ128" s="1152"/>
      <c r="BK128" s="1152"/>
      <c r="BL128" s="1153"/>
      <c r="BM128" s="1151">
        <v>13.29</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495</v>
      </c>
      <c r="CQ128" s="1134"/>
      <c r="CR128" s="1134"/>
      <c r="CS128" s="1134"/>
      <c r="CT128" s="1134"/>
      <c r="CU128" s="1134"/>
      <c r="CV128" s="1134"/>
      <c r="CW128" s="1134"/>
      <c r="CX128" s="1134"/>
      <c r="CY128" s="1134"/>
      <c r="CZ128" s="1134"/>
      <c r="DA128" s="1134"/>
      <c r="DB128" s="1134"/>
      <c r="DC128" s="1134"/>
      <c r="DD128" s="1134"/>
      <c r="DE128" s="1134"/>
      <c r="DF128" s="1135"/>
      <c r="DG128" s="1136">
        <v>19</v>
      </c>
      <c r="DH128" s="1137"/>
      <c r="DI128" s="1137"/>
      <c r="DJ128" s="1137"/>
      <c r="DK128" s="1137"/>
      <c r="DL128" s="1137">
        <v>274</v>
      </c>
      <c r="DM128" s="1137"/>
      <c r="DN128" s="1137"/>
      <c r="DO128" s="1137"/>
      <c r="DP128" s="1137"/>
      <c r="DQ128" s="1137">
        <v>212</v>
      </c>
      <c r="DR128" s="1137"/>
      <c r="DS128" s="1137"/>
      <c r="DT128" s="1137"/>
      <c r="DU128" s="1137"/>
      <c r="DV128" s="1138">
        <v>0</v>
      </c>
      <c r="DW128" s="1138"/>
      <c r="DX128" s="1138"/>
      <c r="DY128" s="1138"/>
      <c r="DZ128" s="1139"/>
    </row>
    <row r="129" spans="1:131" s="248" customFormat="1" ht="26.25" customHeight="1" x14ac:dyDescent="0.2">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496</v>
      </c>
      <c r="X129" s="1171"/>
      <c r="Y129" s="1171"/>
      <c r="Z129" s="1172"/>
      <c r="AA129" s="1055">
        <v>10078707</v>
      </c>
      <c r="AB129" s="1056"/>
      <c r="AC129" s="1056"/>
      <c r="AD129" s="1056"/>
      <c r="AE129" s="1057"/>
      <c r="AF129" s="1058">
        <v>10039963</v>
      </c>
      <c r="AG129" s="1056"/>
      <c r="AH129" s="1056"/>
      <c r="AI129" s="1056"/>
      <c r="AJ129" s="1057"/>
      <c r="AK129" s="1058">
        <v>10292608</v>
      </c>
      <c r="AL129" s="1056"/>
      <c r="AM129" s="1056"/>
      <c r="AN129" s="1056"/>
      <c r="AO129" s="1057"/>
      <c r="AP129" s="1173"/>
      <c r="AQ129" s="1174"/>
      <c r="AR129" s="1174"/>
      <c r="AS129" s="1174"/>
      <c r="AT129" s="1175"/>
      <c r="AU129" s="286"/>
      <c r="AV129" s="286"/>
      <c r="AW129" s="286"/>
      <c r="AX129" s="1164" t="s">
        <v>497</v>
      </c>
      <c r="AY129" s="1047"/>
      <c r="AZ129" s="1047"/>
      <c r="BA129" s="1047"/>
      <c r="BB129" s="1047"/>
      <c r="BC129" s="1047"/>
      <c r="BD129" s="1047"/>
      <c r="BE129" s="1048"/>
      <c r="BF129" s="1165" t="s">
        <v>444</v>
      </c>
      <c r="BG129" s="1166"/>
      <c r="BH129" s="1166"/>
      <c r="BI129" s="1166"/>
      <c r="BJ129" s="1166"/>
      <c r="BK129" s="1166"/>
      <c r="BL129" s="1167"/>
      <c r="BM129" s="1165">
        <v>18.29</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7" t="s">
        <v>498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499</v>
      </c>
      <c r="X130" s="1171"/>
      <c r="Y130" s="1171"/>
      <c r="Z130" s="1172"/>
      <c r="AA130" s="1055">
        <v>2145156</v>
      </c>
      <c r="AB130" s="1056"/>
      <c r="AC130" s="1056"/>
      <c r="AD130" s="1056"/>
      <c r="AE130" s="1057"/>
      <c r="AF130" s="1058">
        <v>2190011</v>
      </c>
      <c r="AG130" s="1056"/>
      <c r="AH130" s="1056"/>
      <c r="AI130" s="1056"/>
      <c r="AJ130" s="1057"/>
      <c r="AK130" s="1058">
        <v>2190091</v>
      </c>
      <c r="AL130" s="1056"/>
      <c r="AM130" s="1056"/>
      <c r="AN130" s="1056"/>
      <c r="AO130" s="1057"/>
      <c r="AP130" s="1173"/>
      <c r="AQ130" s="1174"/>
      <c r="AR130" s="1174"/>
      <c r="AS130" s="1174"/>
      <c r="AT130" s="1175"/>
      <c r="AU130" s="286"/>
      <c r="AV130" s="286"/>
      <c r="AW130" s="286"/>
      <c r="AX130" s="1164" t="s">
        <v>500</v>
      </c>
      <c r="AY130" s="1047"/>
      <c r="AZ130" s="1047"/>
      <c r="BA130" s="1047"/>
      <c r="BB130" s="1047"/>
      <c r="BC130" s="1047"/>
      <c r="BD130" s="1047"/>
      <c r="BE130" s="1048"/>
      <c r="BF130" s="1201">
        <v>16.399999999999999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501</v>
      </c>
      <c r="X131" s="1209"/>
      <c r="Y131" s="1209"/>
      <c r="Z131" s="1210"/>
      <c r="AA131" s="1102">
        <v>7933551</v>
      </c>
      <c r="AB131" s="1081"/>
      <c r="AC131" s="1081"/>
      <c r="AD131" s="1081"/>
      <c r="AE131" s="1082"/>
      <c r="AF131" s="1080">
        <v>7849952</v>
      </c>
      <c r="AG131" s="1081"/>
      <c r="AH131" s="1081"/>
      <c r="AI131" s="1081"/>
      <c r="AJ131" s="1082"/>
      <c r="AK131" s="1080">
        <v>8102517</v>
      </c>
      <c r="AL131" s="1081"/>
      <c r="AM131" s="1081"/>
      <c r="AN131" s="1081"/>
      <c r="AO131" s="1082"/>
      <c r="AP131" s="1211"/>
      <c r="AQ131" s="1212"/>
      <c r="AR131" s="1212"/>
      <c r="AS131" s="1212"/>
      <c r="AT131" s="1213"/>
      <c r="AU131" s="286"/>
      <c r="AV131" s="286"/>
      <c r="AW131" s="286"/>
      <c r="AX131" s="1183" t="s">
        <v>502</v>
      </c>
      <c r="AY131" s="1134"/>
      <c r="AZ131" s="1134"/>
      <c r="BA131" s="1134"/>
      <c r="BB131" s="1134"/>
      <c r="BC131" s="1134"/>
      <c r="BD131" s="1134"/>
      <c r="BE131" s="1135"/>
      <c r="BF131" s="1184">
        <v>114.3</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0" t="s">
        <v>503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504</v>
      </c>
      <c r="W132" s="1194"/>
      <c r="X132" s="1194"/>
      <c r="Y132" s="1194"/>
      <c r="Z132" s="1195"/>
      <c r="AA132" s="1196">
        <v>16.644274419999999</v>
      </c>
      <c r="AB132" s="1197"/>
      <c r="AC132" s="1197"/>
      <c r="AD132" s="1197"/>
      <c r="AE132" s="1198"/>
      <c r="AF132" s="1199">
        <v>16.99677909</v>
      </c>
      <c r="AG132" s="1197"/>
      <c r="AH132" s="1197"/>
      <c r="AI132" s="1197"/>
      <c r="AJ132" s="1198"/>
      <c r="AK132" s="1199">
        <v>15.831018930000001</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505</v>
      </c>
      <c r="W133" s="1177"/>
      <c r="X133" s="1177"/>
      <c r="Y133" s="1177"/>
      <c r="Z133" s="1178"/>
      <c r="AA133" s="1179">
        <v>14.8</v>
      </c>
      <c r="AB133" s="1180"/>
      <c r="AC133" s="1180"/>
      <c r="AD133" s="1180"/>
      <c r="AE133" s="1181"/>
      <c r="AF133" s="1179">
        <v>16</v>
      </c>
      <c r="AG133" s="1180"/>
      <c r="AH133" s="1180"/>
      <c r="AI133" s="1180"/>
      <c r="AJ133" s="1181"/>
      <c r="AK133" s="1179">
        <v>16.399999999999999</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vrW8NA0BKGetiaYZqazRvIkfTI0r4cTUeiacO3E0tbbONBliJ0u7drsOR+q1eg9z+kOLPRGWQSxxDT+MOO1Kw==" saltValue="FAzvm+hFF9jdMP8mNg9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i/RLrfAtf6CsEhUnOTyRvBJM5xWFb0POEx4mpnXw+T5Ievbt/WA6j6jKmJNIEOyOKRs/u+Eq7r0GVUZU5iZznQ==" saltValue="4/c0PODYCibHnNIFZNCs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SFofYoYdERj22cNddoWQGym/yAcQNPovHUkcZivL2hQCs9faVtQfGzPznqr/EfyqOSWS9TlYkJAvj0c06dEMQ==" saltValue="2GDImL/GKC0OCUatlFqF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509</v>
      </c>
      <c r="AP7" s="305"/>
      <c r="AQ7" s="306" t="s">
        <v>510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511</v>
      </c>
      <c r="AQ8" s="312" t="s">
        <v>512</v>
      </c>
      <c r="AR8" s="313" t="s">
        <v>513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514</v>
      </c>
      <c r="AL9" s="1217"/>
      <c r="AM9" s="1217"/>
      <c r="AN9" s="1218"/>
      <c r="AO9" s="314">
        <v>2680933</v>
      </c>
      <c r="AP9" s="314">
        <v>87128</v>
      </c>
      <c r="AQ9" s="315">
        <v>100177</v>
      </c>
      <c r="AR9" s="316">
        <v>-13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515</v>
      </c>
      <c r="AL10" s="1217"/>
      <c r="AM10" s="1217"/>
      <c r="AN10" s="1218"/>
      <c r="AO10" s="317">
        <v>435831</v>
      </c>
      <c r="AP10" s="317">
        <v>14164</v>
      </c>
      <c r="AQ10" s="318">
        <v>9943</v>
      </c>
      <c r="AR10" s="319">
        <v>42.5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516</v>
      </c>
      <c r="AL11" s="1217"/>
      <c r="AM11" s="1217"/>
      <c r="AN11" s="1218"/>
      <c r="AO11" s="317">
        <v>48651</v>
      </c>
      <c r="AP11" s="317">
        <v>1581</v>
      </c>
      <c r="AQ11" s="318">
        <v>1487</v>
      </c>
      <c r="AR11" s="319">
        <v>6.3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517</v>
      </c>
      <c r="AL12" s="1217"/>
      <c r="AM12" s="1217"/>
      <c r="AN12" s="1218"/>
      <c r="AO12" s="317" t="s">
        <v>518</v>
      </c>
      <c r="AP12" s="317" t="s">
        <v>518</v>
      </c>
      <c r="AQ12" s="318">
        <v>23</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519</v>
      </c>
      <c r="AL13" s="1217"/>
      <c r="AM13" s="1217"/>
      <c r="AN13" s="1218"/>
      <c r="AO13" s="317">
        <v>140306</v>
      </c>
      <c r="AP13" s="317">
        <v>4560</v>
      </c>
      <c r="AQ13" s="318">
        <v>4025</v>
      </c>
      <c r="AR13" s="319">
        <v>13.3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520</v>
      </c>
      <c r="AL14" s="1217"/>
      <c r="AM14" s="1217"/>
      <c r="AN14" s="1218"/>
      <c r="AO14" s="317">
        <v>12614</v>
      </c>
      <c r="AP14" s="317">
        <v>410</v>
      </c>
      <c r="AQ14" s="318">
        <v>2366</v>
      </c>
      <c r="AR14" s="319">
        <v>-82.7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521</v>
      </c>
      <c r="AL15" s="1223"/>
      <c r="AM15" s="1223"/>
      <c r="AN15" s="1224"/>
      <c r="AO15" s="317">
        <v>-200649</v>
      </c>
      <c r="AP15" s="317">
        <v>-6521</v>
      </c>
      <c r="AQ15" s="318">
        <v>-7732</v>
      </c>
      <c r="AR15" s="319">
        <v>-15.7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187</v>
      </c>
      <c r="AL16" s="1223"/>
      <c r="AM16" s="1223"/>
      <c r="AN16" s="1224"/>
      <c r="AO16" s="317">
        <v>3117686</v>
      </c>
      <c r="AP16" s="317">
        <v>101322</v>
      </c>
      <c r="AQ16" s="318">
        <v>110288</v>
      </c>
      <c r="AR16" s="319">
        <v>-8.1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526</v>
      </c>
      <c r="AL21" s="1226"/>
      <c r="AM21" s="1226"/>
      <c r="AN21" s="1227"/>
      <c r="AO21" s="330">
        <v>9.5500000000000007</v>
      </c>
      <c r="AP21" s="331">
        <v>10.26</v>
      </c>
      <c r="AQ21" s="332">
        <v>-0.71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527</v>
      </c>
      <c r="AL22" s="1226"/>
      <c r="AM22" s="1226"/>
      <c r="AN22" s="1227"/>
      <c r="AO22" s="335">
        <v>95.6</v>
      </c>
      <c r="AP22" s="336">
        <v>97.6</v>
      </c>
      <c r="AQ22" s="337">
        <v>-2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509</v>
      </c>
      <c r="AP30" s="305"/>
      <c r="AQ30" s="306" t="s">
        <v>510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511</v>
      </c>
      <c r="AQ31" s="312" t="s">
        <v>512</v>
      </c>
      <c r="AR31" s="313" t="s">
        <v>513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531</v>
      </c>
      <c r="AL32" s="1220"/>
      <c r="AM32" s="1220"/>
      <c r="AN32" s="1221"/>
      <c r="AO32" s="345">
        <v>2404873</v>
      </c>
      <c r="AP32" s="345">
        <v>78156</v>
      </c>
      <c r="AQ32" s="346">
        <v>68741</v>
      </c>
      <c r="AR32" s="347">
        <v>13.7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532</v>
      </c>
      <c r="AL33" s="1220"/>
      <c r="AM33" s="1220"/>
      <c r="AN33" s="1221"/>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533</v>
      </c>
      <c r="AL34" s="1220"/>
      <c r="AM34" s="1220"/>
      <c r="AN34" s="1221"/>
      <c r="AO34" s="345" t="s">
        <v>518</v>
      </c>
      <c r="AP34" s="345" t="s">
        <v>518</v>
      </c>
      <c r="AQ34" s="346">
        <v>1</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534</v>
      </c>
      <c r="AL35" s="1220"/>
      <c r="AM35" s="1220"/>
      <c r="AN35" s="1221"/>
      <c r="AO35" s="345">
        <v>827424</v>
      </c>
      <c r="AP35" s="345">
        <v>26891</v>
      </c>
      <c r="AQ35" s="346">
        <v>17075</v>
      </c>
      <c r="AR35" s="347">
        <v>57.5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535</v>
      </c>
      <c r="AL36" s="1220"/>
      <c r="AM36" s="1220"/>
      <c r="AN36" s="1221"/>
      <c r="AO36" s="345">
        <v>244860</v>
      </c>
      <c r="AP36" s="345">
        <v>7958</v>
      </c>
      <c r="AQ36" s="346">
        <v>2445</v>
      </c>
      <c r="AR36" s="347">
        <v>225.5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536</v>
      </c>
      <c r="AL37" s="1220"/>
      <c r="AM37" s="1220"/>
      <c r="AN37" s="1221"/>
      <c r="AO37" s="345">
        <v>105061</v>
      </c>
      <c r="AP37" s="345">
        <v>3414</v>
      </c>
      <c r="AQ37" s="346">
        <v>621</v>
      </c>
      <c r="AR37" s="347">
        <v>449.8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537</v>
      </c>
      <c r="AL38" s="1229"/>
      <c r="AM38" s="1229"/>
      <c r="AN38" s="1230"/>
      <c r="AO38" s="348">
        <v>303</v>
      </c>
      <c r="AP38" s="348">
        <v>10</v>
      </c>
      <c r="AQ38" s="349">
        <v>4</v>
      </c>
      <c r="AR38" s="337">
        <v>150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538</v>
      </c>
      <c r="AL39" s="1229"/>
      <c r="AM39" s="1229"/>
      <c r="AN39" s="1230"/>
      <c r="AO39" s="345">
        <v>-109719</v>
      </c>
      <c r="AP39" s="345">
        <v>-3566</v>
      </c>
      <c r="AQ39" s="346">
        <v>-4161</v>
      </c>
      <c r="AR39" s="347">
        <v>-14.3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539</v>
      </c>
      <c r="AL40" s="1220"/>
      <c r="AM40" s="1220"/>
      <c r="AN40" s="1221"/>
      <c r="AO40" s="345">
        <v>-2190091</v>
      </c>
      <c r="AP40" s="345">
        <v>-71176</v>
      </c>
      <c r="AQ40" s="346">
        <v>-59663</v>
      </c>
      <c r="AR40" s="347">
        <v>19.3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301</v>
      </c>
      <c r="AL41" s="1232"/>
      <c r="AM41" s="1232"/>
      <c r="AN41" s="1233"/>
      <c r="AO41" s="345">
        <v>1282711</v>
      </c>
      <c r="AP41" s="345">
        <v>41687</v>
      </c>
      <c r="AQ41" s="346">
        <v>25063</v>
      </c>
      <c r="AR41" s="347">
        <v>66.3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509</v>
      </c>
      <c r="AN49" s="1236" t="s">
        <v>543</v>
      </c>
      <c r="AO49" s="1237"/>
      <c r="AP49" s="1237"/>
      <c r="AQ49" s="1237"/>
      <c r="AR49" s="123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544</v>
      </c>
      <c r="AO50" s="362" t="s">
        <v>545</v>
      </c>
      <c r="AP50" s="363" t="s">
        <v>546</v>
      </c>
      <c r="AQ50" s="364" t="s">
        <v>547</v>
      </c>
      <c r="AR50" s="365" t="s">
        <v>548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2097271</v>
      </c>
      <c r="AN51" s="367">
        <v>63774</v>
      </c>
      <c r="AO51" s="368">
        <v>-12.6</v>
      </c>
      <c r="AP51" s="369">
        <v>83280</v>
      </c>
      <c r="AQ51" s="370">
        <v>-5.3</v>
      </c>
      <c r="AR51" s="371">
        <v>-7.3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1233720</v>
      </c>
      <c r="AN52" s="375">
        <v>37515</v>
      </c>
      <c r="AO52" s="376">
        <v>7.1</v>
      </c>
      <c r="AP52" s="377">
        <v>43123</v>
      </c>
      <c r="AQ52" s="378">
        <v>-10.5</v>
      </c>
      <c r="AR52" s="379">
        <v>17.600000000000001</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1467166</v>
      </c>
      <c r="AN53" s="367">
        <v>45305</v>
      </c>
      <c r="AO53" s="368">
        <v>-29</v>
      </c>
      <c r="AP53" s="369">
        <v>88968</v>
      </c>
      <c r="AQ53" s="370">
        <v>6.8</v>
      </c>
      <c r="AR53" s="371">
        <v>-35.799999999999997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900993</v>
      </c>
      <c r="AN54" s="375">
        <v>27822</v>
      </c>
      <c r="AO54" s="376">
        <v>-25.8</v>
      </c>
      <c r="AP54" s="377">
        <v>45482</v>
      </c>
      <c r="AQ54" s="378">
        <v>5.5</v>
      </c>
      <c r="AR54" s="379">
        <v>-31.3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1687711</v>
      </c>
      <c r="AN55" s="367">
        <v>53099</v>
      </c>
      <c r="AO55" s="368">
        <v>17.2</v>
      </c>
      <c r="AP55" s="369">
        <v>85173</v>
      </c>
      <c r="AQ55" s="370">
        <v>-4.3</v>
      </c>
      <c r="AR55" s="371">
        <v>21.5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1002224</v>
      </c>
      <c r="AN56" s="375">
        <v>31532</v>
      </c>
      <c r="AO56" s="376">
        <v>13.3</v>
      </c>
      <c r="AP56" s="377">
        <v>43913</v>
      </c>
      <c r="AQ56" s="378">
        <v>-3.4</v>
      </c>
      <c r="AR56" s="379">
        <v>16.7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1018123</v>
      </c>
      <c r="AN57" s="367">
        <v>32596</v>
      </c>
      <c r="AO57" s="368">
        <v>-38.6</v>
      </c>
      <c r="AP57" s="369">
        <v>94081</v>
      </c>
      <c r="AQ57" s="370">
        <v>10.5</v>
      </c>
      <c r="AR57" s="371">
        <v>-49.1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649232</v>
      </c>
      <c r="AN58" s="375">
        <v>20785</v>
      </c>
      <c r="AO58" s="376">
        <v>-34.1</v>
      </c>
      <c r="AP58" s="377">
        <v>48949</v>
      </c>
      <c r="AQ58" s="378">
        <v>11.5</v>
      </c>
      <c r="AR58" s="379">
        <v>-45.6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1443177</v>
      </c>
      <c r="AN59" s="367">
        <v>46902</v>
      </c>
      <c r="AO59" s="368">
        <v>43.9</v>
      </c>
      <c r="AP59" s="369">
        <v>92632</v>
      </c>
      <c r="AQ59" s="370">
        <v>-1.5</v>
      </c>
      <c r="AR59" s="371">
        <v>45.4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667524</v>
      </c>
      <c r="AN60" s="375">
        <v>21694</v>
      </c>
      <c r="AO60" s="376">
        <v>4.4000000000000004</v>
      </c>
      <c r="AP60" s="377">
        <v>47978</v>
      </c>
      <c r="AQ60" s="378">
        <v>-2</v>
      </c>
      <c r="AR60" s="379">
        <v>6.4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1542690</v>
      </c>
      <c r="AN61" s="382">
        <v>48335</v>
      </c>
      <c r="AO61" s="383">
        <v>-3.8</v>
      </c>
      <c r="AP61" s="384">
        <v>88827</v>
      </c>
      <c r="AQ61" s="385">
        <v>1.2</v>
      </c>
      <c r="AR61" s="371">
        <v>-5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890739</v>
      </c>
      <c r="AN62" s="375">
        <v>27870</v>
      </c>
      <c r="AO62" s="376">
        <v>-7</v>
      </c>
      <c r="AP62" s="377">
        <v>45889</v>
      </c>
      <c r="AQ62" s="378">
        <v>0.2</v>
      </c>
      <c r="AR62" s="379">
        <v>-7.2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eQRKfWqMHvekEiMp+u21kOMleKMuVZ0odJsdWYZBWeb8bKWi5pkPsI12yfGEq101PGunEKhbqP+63Ig6reL27A==" saltValue="3xgsbY5bu0GnbtTKoRap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row r="120" spans="125:125" ht="13.5" hidden="1" customHeight="1" x14ac:dyDescent="0.2"/>
    <row r="121" spans="125:125" ht="13.5" hidden="1" customHeight="1" x14ac:dyDescent="0.2">
      <c r="DU121" s="292"/>
    </row>
  </sheetData>
  <sheetProtection algorithmName="SHA-512" hashValue="clZkp4mYMayYMXj043sHvN1Nwny1shx0xrqCsMIDeFfYKw2p/DfRcCBN4gkTiVP+MpNuumNgGqT7NlFKAq7Ddw==" saltValue="VMCqnY6gd+S+5QyvzguP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558</v>
      </c>
    </row>
  </sheetData>
  <sheetProtection algorithmName="SHA-512" hashValue="yZF/i25CfdZ4hPRa9ONXZ0px8WBk6euLqoljietsvdBAbAUttLCyO1aTPniXQ3lAVWyW9to5qj2Vb4TxRB5J5A==" saltValue="uM3nyi0Ez4venz8WDT9u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9" t="s">
        <v>3</v>
      </c>
      <c r="D47" s="1239"/>
      <c r="E47" s="1240"/>
      <c r="F47" s="11">
        <v>9.81</v>
      </c>
      <c r="G47" s="12">
        <v>9.93</v>
      </c>
      <c r="H47" s="12">
        <v>8.42</v>
      </c>
      <c r="I47" s="12">
        <v>7.45</v>
      </c>
      <c r="J47" s="13">
        <v>7.27</v>
      </c>
    </row>
    <row r="48" spans="2:10" ht="57.75" customHeight="1" x14ac:dyDescent="0.2">
      <c r="B48" s="14"/>
      <c r="C48" s="1241" t="s">
        <v>4</v>
      </c>
      <c r="D48" s="1241"/>
      <c r="E48" s="1242"/>
      <c r="F48" s="15">
        <v>5.26</v>
      </c>
      <c r="G48" s="16">
        <v>4.03</v>
      </c>
      <c r="H48" s="16">
        <v>3.94</v>
      </c>
      <c r="I48" s="16">
        <v>4.0999999999999996</v>
      </c>
      <c r="J48" s="17">
        <v>5.94</v>
      </c>
    </row>
    <row r="49" spans="2:10" ht="57.75" customHeight="1" thickBot="1" x14ac:dyDescent="0.25">
      <c r="B49" s="18"/>
      <c r="C49" s="1243" t="s">
        <v>5</v>
      </c>
      <c r="D49" s="1243"/>
      <c r="E49" s="1244"/>
      <c r="F49" s="19" t="s">
        <v>564</v>
      </c>
      <c r="G49" s="20" t="s">
        <v>565</v>
      </c>
      <c r="H49" s="20" t="s">
        <v>566</v>
      </c>
      <c r="I49" s="20" t="s">
        <v>567</v>
      </c>
      <c r="J49" s="21">
        <v>1.94</v>
      </c>
    </row>
    <row r="50" spans="2:10" ht="13.5" customHeight="1" x14ac:dyDescent="0.2"/>
  </sheetData>
  <sheetProtection algorithmName="SHA-512" hashValue="UfntuJKefVyUbFlwZmZf8IiIkj/cMlgQVZnPStRiRFsjEhAYRnC3v3d0ojHC20Jkbr0QyMri+JnJLg/wODDdDQ==" saltValue="GR3SuLpYps+AQByblSDX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51" t="s">
        <v>568</v>
      </c>
      <c r="D34" s="1251"/>
      <c r="E34" s="1252"/>
      <c r="F34" s="32">
        <v>10.23</v>
      </c>
      <c r="G34" s="33">
        <v>9.36</v>
      </c>
      <c r="H34" s="33">
        <v>8.82</v>
      </c>
      <c r="I34" s="33">
        <v>8.44</v>
      </c>
      <c r="J34" s="34">
        <v>8.0299999999999994</v>
      </c>
      <c r="K34" s="22"/>
      <c r="L34" s="22"/>
      <c r="M34" s="22"/>
      <c r="N34" s="22"/>
      <c r="O34" s="22"/>
      <c r="P34" s="22"/>
    </row>
    <row r="35" spans="1:16" ht="39" customHeight="1" x14ac:dyDescent="0.2">
      <c r="A35" s="22"/>
      <c r="B35" s="35"/>
      <c r="C35" s="1245" t="s">
        <v>569</v>
      </c>
      <c r="D35" s="1246"/>
      <c r="E35" s="1247"/>
      <c r="F35" s="36">
        <v>5.25</v>
      </c>
      <c r="G35" s="37">
        <v>4.03</v>
      </c>
      <c r="H35" s="37">
        <v>3.93</v>
      </c>
      <c r="I35" s="37">
        <v>4.09</v>
      </c>
      <c r="J35" s="38">
        <v>5.93</v>
      </c>
      <c r="K35" s="22"/>
      <c r="L35" s="22"/>
      <c r="M35" s="22"/>
      <c r="N35" s="22"/>
      <c r="O35" s="22"/>
      <c r="P35" s="22"/>
    </row>
    <row r="36" spans="1:16" ht="39" customHeight="1" x14ac:dyDescent="0.2">
      <c r="A36" s="22"/>
      <c r="B36" s="35"/>
      <c r="C36" s="1245" t="s">
        <v>570</v>
      </c>
      <c r="D36" s="1246"/>
      <c r="E36" s="1247"/>
      <c r="F36" s="36">
        <v>2.2200000000000002</v>
      </c>
      <c r="G36" s="37">
        <v>2.16</v>
      </c>
      <c r="H36" s="37">
        <v>2.0499999999999998</v>
      </c>
      <c r="I36" s="37">
        <v>1.88</v>
      </c>
      <c r="J36" s="38">
        <v>1.69</v>
      </c>
      <c r="K36" s="22"/>
      <c r="L36" s="22"/>
      <c r="M36" s="22"/>
      <c r="N36" s="22"/>
      <c r="O36" s="22"/>
      <c r="P36" s="22"/>
    </row>
    <row r="37" spans="1:16" ht="39" customHeight="1" x14ac:dyDescent="0.2">
      <c r="A37" s="22"/>
      <c r="B37" s="35"/>
      <c r="C37" s="1245" t="s">
        <v>571</v>
      </c>
      <c r="D37" s="1246"/>
      <c r="E37" s="1247"/>
      <c r="F37" s="36">
        <v>0.45</v>
      </c>
      <c r="G37" s="37">
        <v>0.81</v>
      </c>
      <c r="H37" s="37">
        <v>1.5</v>
      </c>
      <c r="I37" s="37">
        <v>1.55</v>
      </c>
      <c r="J37" s="38">
        <v>0.85</v>
      </c>
      <c r="K37" s="22"/>
      <c r="L37" s="22"/>
      <c r="M37" s="22"/>
      <c r="N37" s="22"/>
      <c r="O37" s="22"/>
      <c r="P37" s="22"/>
    </row>
    <row r="38" spans="1:16" ht="39" customHeight="1" x14ac:dyDescent="0.2">
      <c r="A38" s="22"/>
      <c r="B38" s="35"/>
      <c r="C38" s="1245" t="s">
        <v>572</v>
      </c>
      <c r="D38" s="1246"/>
      <c r="E38" s="1247"/>
      <c r="F38" s="36">
        <v>0.27</v>
      </c>
      <c r="G38" s="37">
        <v>1.05</v>
      </c>
      <c r="H38" s="37">
        <v>0.82</v>
      </c>
      <c r="I38" s="37">
        <v>0.59</v>
      </c>
      <c r="J38" s="38">
        <v>0.71</v>
      </c>
      <c r="K38" s="22"/>
      <c r="L38" s="22"/>
      <c r="M38" s="22"/>
      <c r="N38" s="22"/>
      <c r="O38" s="22"/>
      <c r="P38" s="22"/>
    </row>
    <row r="39" spans="1:16" ht="39" customHeight="1" x14ac:dyDescent="0.2">
      <c r="A39" s="22"/>
      <c r="B39" s="35"/>
      <c r="C39" s="1245" t="s">
        <v>573</v>
      </c>
      <c r="D39" s="1246"/>
      <c r="E39" s="1247"/>
      <c r="F39" s="36">
        <v>0.42</v>
      </c>
      <c r="G39" s="37">
        <v>0.52</v>
      </c>
      <c r="H39" s="37">
        <v>0.57999999999999996</v>
      </c>
      <c r="I39" s="37">
        <v>0.61</v>
      </c>
      <c r="J39" s="38">
        <v>0.6</v>
      </c>
      <c r="K39" s="22"/>
      <c r="L39" s="22"/>
      <c r="M39" s="22"/>
      <c r="N39" s="22"/>
      <c r="O39" s="22"/>
      <c r="P39" s="22"/>
    </row>
    <row r="40" spans="1:16" ht="39" customHeight="1" x14ac:dyDescent="0.2">
      <c r="A40" s="22"/>
      <c r="B40" s="35"/>
      <c r="C40" s="1245" t="s">
        <v>574</v>
      </c>
      <c r="D40" s="1246"/>
      <c r="E40" s="1247"/>
      <c r="F40" s="36">
        <v>0.04</v>
      </c>
      <c r="G40" s="37">
        <v>0.02</v>
      </c>
      <c r="H40" s="37">
        <v>0.01</v>
      </c>
      <c r="I40" s="37">
        <v>0.04</v>
      </c>
      <c r="J40" s="38">
        <v>0.06</v>
      </c>
      <c r="K40" s="22"/>
      <c r="L40" s="22"/>
      <c r="M40" s="22"/>
      <c r="N40" s="22"/>
      <c r="O40" s="22"/>
      <c r="P40" s="22"/>
    </row>
    <row r="41" spans="1:16" ht="39" customHeight="1" x14ac:dyDescent="0.2">
      <c r="A41" s="22"/>
      <c r="B41" s="35"/>
      <c r="C41" s="1245" t="s">
        <v>575</v>
      </c>
      <c r="D41" s="1246"/>
      <c r="E41" s="1247"/>
      <c r="F41" s="36" t="s">
        <v>518</v>
      </c>
      <c r="G41" s="37" t="s">
        <v>518</v>
      </c>
      <c r="H41" s="37" t="s">
        <v>518</v>
      </c>
      <c r="I41" s="37" t="s">
        <v>518</v>
      </c>
      <c r="J41" s="38">
        <v>0.05</v>
      </c>
      <c r="K41" s="22"/>
      <c r="L41" s="22"/>
      <c r="M41" s="22"/>
      <c r="N41" s="22"/>
      <c r="O41" s="22"/>
      <c r="P41" s="22"/>
    </row>
    <row r="42" spans="1:16" ht="39" customHeight="1" x14ac:dyDescent="0.2">
      <c r="A42" s="22"/>
      <c r="B42" s="39"/>
      <c r="C42" s="1245" t="s">
        <v>576</v>
      </c>
      <c r="D42" s="1246"/>
      <c r="E42" s="1247"/>
      <c r="F42" s="36" t="s">
        <v>518</v>
      </c>
      <c r="G42" s="37" t="s">
        <v>518</v>
      </c>
      <c r="H42" s="37" t="s">
        <v>518</v>
      </c>
      <c r="I42" s="37" t="s">
        <v>577</v>
      </c>
      <c r="J42" s="38" t="s">
        <v>518</v>
      </c>
      <c r="K42" s="22"/>
      <c r="L42" s="22"/>
      <c r="M42" s="22"/>
      <c r="N42" s="22"/>
      <c r="O42" s="22"/>
      <c r="P42" s="22"/>
    </row>
    <row r="43" spans="1:16" ht="39" customHeight="1" thickBot="1" x14ac:dyDescent="0.25">
      <c r="A43" s="22"/>
      <c r="B43" s="40"/>
      <c r="C43" s="1248" t="s">
        <v>578</v>
      </c>
      <c r="D43" s="1249"/>
      <c r="E43" s="1250"/>
      <c r="F43" s="41">
        <v>0.05</v>
      </c>
      <c r="G43" s="42">
        <v>0.03</v>
      </c>
      <c r="H43" s="42">
        <v>0.03</v>
      </c>
      <c r="I43" s="42">
        <v>0.06</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9xlVloiFv6+oPoBnog4/AtqDphJNCiGT6PIsN0XvtVXDCLubNvZ1O9IBeJzPHfljxH5ngzGXgC3j5ZwXtwEfw==" saltValue="8VieFQYHpJwPfJgZNhD+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O50" sqref="O5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53" t="s">
        <v>11</v>
      </c>
      <c r="C45" s="1254"/>
      <c r="D45" s="58"/>
      <c r="E45" s="1259" t="s">
        <v>12</v>
      </c>
      <c r="F45" s="1259"/>
      <c r="G45" s="1259"/>
      <c r="H45" s="1259"/>
      <c r="I45" s="1259"/>
      <c r="J45" s="1260"/>
      <c r="K45" s="59">
        <v>2166</v>
      </c>
      <c r="L45" s="60">
        <v>2191</v>
      </c>
      <c r="M45" s="60">
        <v>2286</v>
      </c>
      <c r="N45" s="60">
        <v>2345</v>
      </c>
      <c r="O45" s="61">
        <v>2405</v>
      </c>
      <c r="P45" s="48"/>
      <c r="Q45" s="48"/>
      <c r="R45" s="48"/>
      <c r="S45" s="48"/>
      <c r="T45" s="48"/>
      <c r="U45" s="48"/>
    </row>
    <row r="46" spans="1:21" ht="30.75" customHeight="1" x14ac:dyDescent="0.2">
      <c r="A46" s="48"/>
      <c r="B46" s="1255"/>
      <c r="C46" s="1256"/>
      <c r="D46" s="62"/>
      <c r="E46" s="1261" t="s">
        <v>13</v>
      </c>
      <c r="F46" s="1261"/>
      <c r="G46" s="1261"/>
      <c r="H46" s="1261"/>
      <c r="I46" s="1261"/>
      <c r="J46" s="1262"/>
      <c r="K46" s="63" t="s">
        <v>518</v>
      </c>
      <c r="L46" s="64" t="s">
        <v>518</v>
      </c>
      <c r="M46" s="64" t="s">
        <v>518</v>
      </c>
      <c r="N46" s="64" t="s">
        <v>518</v>
      </c>
      <c r="O46" s="65" t="s">
        <v>518</v>
      </c>
      <c r="P46" s="48"/>
      <c r="Q46" s="48"/>
      <c r="R46" s="48"/>
      <c r="S46" s="48"/>
      <c r="T46" s="48"/>
      <c r="U46" s="48"/>
    </row>
    <row r="47" spans="1:21" ht="30.75" customHeight="1" x14ac:dyDescent="0.2">
      <c r="A47" s="48"/>
      <c r="B47" s="1255"/>
      <c r="C47" s="1256"/>
      <c r="D47" s="62"/>
      <c r="E47" s="1261" t="s">
        <v>14</v>
      </c>
      <c r="F47" s="1261"/>
      <c r="G47" s="1261"/>
      <c r="H47" s="1261"/>
      <c r="I47" s="1261"/>
      <c r="J47" s="1262"/>
      <c r="K47" s="63" t="s">
        <v>518</v>
      </c>
      <c r="L47" s="64" t="s">
        <v>518</v>
      </c>
      <c r="M47" s="64" t="s">
        <v>518</v>
      </c>
      <c r="N47" s="64" t="s">
        <v>518</v>
      </c>
      <c r="O47" s="65" t="s">
        <v>518</v>
      </c>
      <c r="P47" s="48"/>
      <c r="Q47" s="48"/>
      <c r="R47" s="48"/>
      <c r="S47" s="48"/>
      <c r="T47" s="48"/>
      <c r="U47" s="48"/>
    </row>
    <row r="48" spans="1:21" ht="30.75" customHeight="1" x14ac:dyDescent="0.2">
      <c r="A48" s="48"/>
      <c r="B48" s="1255"/>
      <c r="C48" s="1256"/>
      <c r="D48" s="62"/>
      <c r="E48" s="1261" t="s">
        <v>15</v>
      </c>
      <c r="F48" s="1261"/>
      <c r="G48" s="1261"/>
      <c r="H48" s="1261"/>
      <c r="I48" s="1261"/>
      <c r="J48" s="1262"/>
      <c r="K48" s="63">
        <v>713</v>
      </c>
      <c r="L48" s="64">
        <v>845</v>
      </c>
      <c r="M48" s="64">
        <v>861</v>
      </c>
      <c r="N48" s="64">
        <v>798</v>
      </c>
      <c r="O48" s="65">
        <v>827</v>
      </c>
      <c r="P48" s="48"/>
      <c r="Q48" s="48"/>
      <c r="R48" s="48"/>
      <c r="S48" s="48"/>
      <c r="T48" s="48"/>
      <c r="U48" s="48"/>
    </row>
    <row r="49" spans="1:21" ht="30.75" customHeight="1" x14ac:dyDescent="0.2">
      <c r="A49" s="48"/>
      <c r="B49" s="1255"/>
      <c r="C49" s="1256"/>
      <c r="D49" s="62"/>
      <c r="E49" s="1261" t="s">
        <v>16</v>
      </c>
      <c r="F49" s="1261"/>
      <c r="G49" s="1261"/>
      <c r="H49" s="1261"/>
      <c r="I49" s="1261"/>
      <c r="J49" s="1262"/>
      <c r="K49" s="63">
        <v>108</v>
      </c>
      <c r="L49" s="64">
        <v>130</v>
      </c>
      <c r="M49" s="64">
        <v>137</v>
      </c>
      <c r="N49" s="64">
        <v>193</v>
      </c>
      <c r="O49" s="65">
        <v>245</v>
      </c>
      <c r="P49" s="48"/>
      <c r="Q49" s="48"/>
      <c r="R49" s="48"/>
      <c r="S49" s="48"/>
      <c r="T49" s="48"/>
      <c r="U49" s="48"/>
    </row>
    <row r="50" spans="1:21" ht="30.75" customHeight="1" x14ac:dyDescent="0.2">
      <c r="A50" s="48"/>
      <c r="B50" s="1255"/>
      <c r="C50" s="1256"/>
      <c r="D50" s="62"/>
      <c r="E50" s="1261" t="s">
        <v>17</v>
      </c>
      <c r="F50" s="1261"/>
      <c r="G50" s="1261"/>
      <c r="H50" s="1261"/>
      <c r="I50" s="1261"/>
      <c r="J50" s="1262"/>
      <c r="K50" s="63">
        <v>98</v>
      </c>
      <c r="L50" s="64">
        <v>97</v>
      </c>
      <c r="M50" s="64">
        <v>210</v>
      </c>
      <c r="N50" s="64">
        <v>207</v>
      </c>
      <c r="O50" s="65">
        <v>105</v>
      </c>
      <c r="P50" s="48"/>
      <c r="Q50" s="48"/>
      <c r="R50" s="48"/>
      <c r="S50" s="48"/>
      <c r="T50" s="48"/>
      <c r="U50" s="48"/>
    </row>
    <row r="51" spans="1:21" ht="30.75" customHeight="1" x14ac:dyDescent="0.2">
      <c r="A51" s="48"/>
      <c r="B51" s="1257"/>
      <c r="C51" s="1258"/>
      <c r="D51" s="66"/>
      <c r="E51" s="1261" t="s">
        <v>18</v>
      </c>
      <c r="F51" s="1261"/>
      <c r="G51" s="1261"/>
      <c r="H51" s="1261"/>
      <c r="I51" s="1261"/>
      <c r="J51" s="1262"/>
      <c r="K51" s="63">
        <v>0</v>
      </c>
      <c r="L51" s="64">
        <v>0</v>
      </c>
      <c r="M51" s="64">
        <v>0</v>
      </c>
      <c r="N51" s="64">
        <v>0</v>
      </c>
      <c r="O51" s="65">
        <v>0</v>
      </c>
      <c r="P51" s="48"/>
      <c r="Q51" s="48"/>
      <c r="R51" s="48"/>
      <c r="S51" s="48"/>
      <c r="T51" s="48"/>
      <c r="U51" s="48"/>
    </row>
    <row r="52" spans="1:21" ht="30.75" customHeight="1" x14ac:dyDescent="0.2">
      <c r="A52" s="48"/>
      <c r="B52" s="1263" t="s">
        <v>19</v>
      </c>
      <c r="C52" s="1264"/>
      <c r="D52" s="66"/>
      <c r="E52" s="1261" t="s">
        <v>20</v>
      </c>
      <c r="F52" s="1261"/>
      <c r="G52" s="1261"/>
      <c r="H52" s="1261"/>
      <c r="I52" s="1261"/>
      <c r="J52" s="1262"/>
      <c r="K52" s="63">
        <v>1983</v>
      </c>
      <c r="L52" s="64">
        <v>2092</v>
      </c>
      <c r="M52" s="64">
        <v>2173</v>
      </c>
      <c r="N52" s="64">
        <v>2209</v>
      </c>
      <c r="O52" s="65">
        <v>2300</v>
      </c>
      <c r="P52" s="48"/>
      <c r="Q52" s="48"/>
      <c r="R52" s="48"/>
      <c r="S52" s="48"/>
      <c r="T52" s="48"/>
      <c r="U52" s="48"/>
    </row>
    <row r="53" spans="1:21" ht="30.75" customHeight="1" thickBot="1" x14ac:dyDescent="0.25">
      <c r="A53" s="48"/>
      <c r="B53" s="1265" t="s">
        <v>21</v>
      </c>
      <c r="C53" s="1266"/>
      <c r="D53" s="67"/>
      <c r="E53" s="1267" t="s">
        <v>22</v>
      </c>
      <c r="F53" s="1267"/>
      <c r="G53" s="1267"/>
      <c r="H53" s="1267"/>
      <c r="I53" s="1267"/>
      <c r="J53" s="1268"/>
      <c r="K53" s="68">
        <v>1102</v>
      </c>
      <c r="L53" s="69">
        <v>1171</v>
      </c>
      <c r="M53" s="69">
        <v>1321</v>
      </c>
      <c r="N53" s="69">
        <v>1334</v>
      </c>
      <c r="O53" s="70">
        <v>1282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69" t="s">
        <v>25</v>
      </c>
      <c r="C57" s="1270"/>
      <c r="D57" s="1273" t="s">
        <v>26</v>
      </c>
      <c r="E57" s="1274"/>
      <c r="F57" s="1274"/>
      <c r="G57" s="1274"/>
      <c r="H57" s="1274"/>
      <c r="I57" s="1274"/>
      <c r="J57" s="1275"/>
      <c r="K57" s="83"/>
      <c r="L57" s="84"/>
      <c r="M57" s="84"/>
      <c r="N57" s="84"/>
      <c r="O57" s="85"/>
    </row>
    <row r="58" spans="1:21" ht="31.5" customHeight="1" thickBot="1" x14ac:dyDescent="0.25">
      <c r="B58" s="1271"/>
      <c r="C58" s="1272"/>
      <c r="D58" s="1276" t="s">
        <v>27</v>
      </c>
      <c r="E58" s="1277"/>
      <c r="F58" s="1277"/>
      <c r="G58" s="1277"/>
      <c r="H58" s="1277"/>
      <c r="I58" s="1277"/>
      <c r="J58" s="127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EUs566kXQGjA9HJYs6Xga7YOw12+4PCb3CFLzl/c/Qhhwl4DPnJ0n+5Nn5h35eAWx3YUDJotIsINPmltdRs2Q==" saltValue="3r00UM+1YWEu7K0aVqSa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L41" sqref="L41:L4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79" t="s">
        <v>30</v>
      </c>
      <c r="C41" s="1280"/>
      <c r="D41" s="102"/>
      <c r="E41" s="1285" t="s">
        <v>31</v>
      </c>
      <c r="F41" s="1285"/>
      <c r="G41" s="1285"/>
      <c r="H41" s="1286"/>
      <c r="I41" s="103">
        <v>24498</v>
      </c>
      <c r="J41" s="104">
        <v>24000</v>
      </c>
      <c r="K41" s="104">
        <v>23252</v>
      </c>
      <c r="L41" s="104">
        <v>22134</v>
      </c>
      <c r="M41" s="105">
        <v>20958</v>
      </c>
    </row>
    <row r="42" spans="2:13" ht="27.75" customHeight="1" x14ac:dyDescent="0.2">
      <c r="B42" s="1281"/>
      <c r="C42" s="1282"/>
      <c r="D42" s="106"/>
      <c r="E42" s="1287" t="s">
        <v>32</v>
      </c>
      <c r="F42" s="1287"/>
      <c r="G42" s="1287"/>
      <c r="H42" s="1288"/>
      <c r="I42" s="107">
        <v>761</v>
      </c>
      <c r="J42" s="108">
        <v>671</v>
      </c>
      <c r="K42" s="108">
        <v>463</v>
      </c>
      <c r="L42" s="108">
        <v>256</v>
      </c>
      <c r="M42" s="109">
        <v>51</v>
      </c>
    </row>
    <row r="43" spans="2:13" ht="27.75" customHeight="1" x14ac:dyDescent="0.2">
      <c r="B43" s="1281"/>
      <c r="C43" s="1282"/>
      <c r="D43" s="106"/>
      <c r="E43" s="1287" t="s">
        <v>33</v>
      </c>
      <c r="F43" s="1287"/>
      <c r="G43" s="1287"/>
      <c r="H43" s="1288"/>
      <c r="I43" s="107">
        <v>9630</v>
      </c>
      <c r="J43" s="108">
        <v>9477</v>
      </c>
      <c r="K43" s="108">
        <v>9210</v>
      </c>
      <c r="L43" s="108">
        <v>8895</v>
      </c>
      <c r="M43" s="109">
        <v>7666</v>
      </c>
    </row>
    <row r="44" spans="2:13" ht="27.75" customHeight="1" x14ac:dyDescent="0.2">
      <c r="B44" s="1281"/>
      <c r="C44" s="1282"/>
      <c r="D44" s="106"/>
      <c r="E44" s="1287" t="s">
        <v>34</v>
      </c>
      <c r="F44" s="1287"/>
      <c r="G44" s="1287"/>
      <c r="H44" s="1288"/>
      <c r="I44" s="107">
        <v>2230</v>
      </c>
      <c r="J44" s="108">
        <v>2124</v>
      </c>
      <c r="K44" s="108">
        <v>2019</v>
      </c>
      <c r="L44" s="108">
        <v>2030</v>
      </c>
      <c r="M44" s="109">
        <v>1859</v>
      </c>
    </row>
    <row r="45" spans="2:13" ht="27.75" customHeight="1" x14ac:dyDescent="0.2">
      <c r="B45" s="1281"/>
      <c r="C45" s="1282"/>
      <c r="D45" s="106"/>
      <c r="E45" s="1287" t="s">
        <v>35</v>
      </c>
      <c r="F45" s="1287"/>
      <c r="G45" s="1287"/>
      <c r="H45" s="1288"/>
      <c r="I45" s="107">
        <v>3031</v>
      </c>
      <c r="J45" s="108">
        <v>2888</v>
      </c>
      <c r="K45" s="108">
        <v>2840</v>
      </c>
      <c r="L45" s="108">
        <v>2754</v>
      </c>
      <c r="M45" s="109">
        <v>2652</v>
      </c>
    </row>
    <row r="46" spans="2:13" ht="27.75" customHeight="1" x14ac:dyDescent="0.2">
      <c r="B46" s="1281"/>
      <c r="C46" s="1282"/>
      <c r="D46" s="110"/>
      <c r="E46" s="1287" t="s">
        <v>36</v>
      </c>
      <c r="F46" s="1287"/>
      <c r="G46" s="1287"/>
      <c r="H46" s="1288"/>
      <c r="I46" s="107">
        <v>0</v>
      </c>
      <c r="J46" s="108">
        <v>0</v>
      </c>
      <c r="K46" s="108">
        <v>0</v>
      </c>
      <c r="L46" s="108">
        <v>0</v>
      </c>
      <c r="M46" s="109">
        <v>0</v>
      </c>
    </row>
    <row r="47" spans="2:13" ht="27.75" customHeight="1" x14ac:dyDescent="0.2">
      <c r="B47" s="1281"/>
      <c r="C47" s="1282"/>
      <c r="D47" s="111"/>
      <c r="E47" s="1289" t="s">
        <v>37</v>
      </c>
      <c r="F47" s="1290"/>
      <c r="G47" s="1290"/>
      <c r="H47" s="1291"/>
      <c r="I47" s="107" t="s">
        <v>518</v>
      </c>
      <c r="J47" s="108" t="s">
        <v>518</v>
      </c>
      <c r="K47" s="108" t="s">
        <v>518</v>
      </c>
      <c r="L47" s="108" t="s">
        <v>518</v>
      </c>
      <c r="M47" s="109" t="s">
        <v>518</v>
      </c>
    </row>
    <row r="48" spans="2:13" ht="27.75" customHeight="1" x14ac:dyDescent="0.2">
      <c r="B48" s="1281"/>
      <c r="C48" s="1282"/>
      <c r="D48" s="106"/>
      <c r="E48" s="1287" t="s">
        <v>38</v>
      </c>
      <c r="F48" s="1287"/>
      <c r="G48" s="1287"/>
      <c r="H48" s="1288"/>
      <c r="I48" s="107" t="s">
        <v>518</v>
      </c>
      <c r="J48" s="108" t="s">
        <v>518</v>
      </c>
      <c r="K48" s="108" t="s">
        <v>518</v>
      </c>
      <c r="L48" s="108" t="s">
        <v>518</v>
      </c>
      <c r="M48" s="109" t="s">
        <v>518</v>
      </c>
    </row>
    <row r="49" spans="2:13" ht="27.75" customHeight="1" x14ac:dyDescent="0.2">
      <c r="B49" s="1283"/>
      <c r="C49" s="1284"/>
      <c r="D49" s="106"/>
      <c r="E49" s="1287" t="s">
        <v>39</v>
      </c>
      <c r="F49" s="1287"/>
      <c r="G49" s="1287"/>
      <c r="H49" s="1288"/>
      <c r="I49" s="107" t="s">
        <v>518</v>
      </c>
      <c r="J49" s="108" t="s">
        <v>518</v>
      </c>
      <c r="K49" s="108" t="s">
        <v>518</v>
      </c>
      <c r="L49" s="108" t="s">
        <v>518</v>
      </c>
      <c r="M49" s="109" t="s">
        <v>518</v>
      </c>
    </row>
    <row r="50" spans="2:13" ht="27.75" customHeight="1" x14ac:dyDescent="0.2">
      <c r="B50" s="1292" t="s">
        <v>40</v>
      </c>
      <c r="C50" s="1293"/>
      <c r="D50" s="112"/>
      <c r="E50" s="1287" t="s">
        <v>41</v>
      </c>
      <c r="F50" s="1287"/>
      <c r="G50" s="1287"/>
      <c r="H50" s="1288"/>
      <c r="I50" s="107">
        <v>3320</v>
      </c>
      <c r="J50" s="108">
        <v>3271</v>
      </c>
      <c r="K50" s="108">
        <v>3115</v>
      </c>
      <c r="L50" s="108">
        <v>3032</v>
      </c>
      <c r="M50" s="109">
        <v>3396</v>
      </c>
    </row>
    <row r="51" spans="2:13" ht="27.75" customHeight="1" x14ac:dyDescent="0.2">
      <c r="B51" s="1281"/>
      <c r="C51" s="1282"/>
      <c r="D51" s="106"/>
      <c r="E51" s="1287" t="s">
        <v>42</v>
      </c>
      <c r="F51" s="1287"/>
      <c r="G51" s="1287"/>
      <c r="H51" s="1288"/>
      <c r="I51" s="107">
        <v>1358</v>
      </c>
      <c r="J51" s="108">
        <v>712</v>
      </c>
      <c r="K51" s="108">
        <v>100</v>
      </c>
      <c r="L51" s="108">
        <v>89</v>
      </c>
      <c r="M51" s="109">
        <v>483</v>
      </c>
    </row>
    <row r="52" spans="2:13" ht="27.75" customHeight="1" x14ac:dyDescent="0.2">
      <c r="B52" s="1283"/>
      <c r="C52" s="1284"/>
      <c r="D52" s="106"/>
      <c r="E52" s="1287" t="s">
        <v>43</v>
      </c>
      <c r="F52" s="1287"/>
      <c r="G52" s="1287"/>
      <c r="H52" s="1288"/>
      <c r="I52" s="107">
        <v>24389</v>
      </c>
      <c r="J52" s="108">
        <v>23536</v>
      </c>
      <c r="K52" s="108">
        <v>22547</v>
      </c>
      <c r="L52" s="108">
        <v>21395</v>
      </c>
      <c r="M52" s="109">
        <v>20042</v>
      </c>
    </row>
    <row r="53" spans="2:13" ht="27.75" customHeight="1" thickBot="1" x14ac:dyDescent="0.25">
      <c r="B53" s="1294" t="s">
        <v>44</v>
      </c>
      <c r="C53" s="1295"/>
      <c r="D53" s="113"/>
      <c r="E53" s="1296" t="s">
        <v>45</v>
      </c>
      <c r="F53" s="1296"/>
      <c r="G53" s="1296"/>
      <c r="H53" s="1297"/>
      <c r="I53" s="114">
        <v>11081</v>
      </c>
      <c r="J53" s="115">
        <v>11641</v>
      </c>
      <c r="K53" s="115">
        <v>12023</v>
      </c>
      <c r="L53" s="115">
        <v>11553</v>
      </c>
      <c r="M53" s="116">
        <v>9264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zgvYzKoeZdME7Rum5+i9KIQF4jmWIwQwQQqT6C+n3QQL33tji4v1FzC7kAQ2j2SHbZx+BXqvmh6schjobDYMQ==" saltValue="jLmCj1Q231P4HApwYPmF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306" t="s">
        <v>48</v>
      </c>
      <c r="D55" s="1306"/>
      <c r="E55" s="1307"/>
      <c r="F55" s="128">
        <v>848</v>
      </c>
      <c r="G55" s="128">
        <v>748</v>
      </c>
      <c r="H55" s="129">
        <v>748</v>
      </c>
    </row>
    <row r="56" spans="2:8" ht="52.5" customHeight="1" x14ac:dyDescent="0.2">
      <c r="B56" s="130"/>
      <c r="C56" s="1308" t="s">
        <v>49</v>
      </c>
      <c r="D56" s="1308"/>
      <c r="E56" s="1309"/>
      <c r="F56" s="131">
        <v>151</v>
      </c>
      <c r="G56" s="131">
        <v>151</v>
      </c>
      <c r="H56" s="132">
        <v>151</v>
      </c>
    </row>
    <row r="57" spans="2:8" ht="53.25" customHeight="1" x14ac:dyDescent="0.2">
      <c r="B57" s="130"/>
      <c r="C57" s="1310" t="s">
        <v>50</v>
      </c>
      <c r="D57" s="1310"/>
      <c r="E57" s="1311"/>
      <c r="F57" s="133">
        <v>2517</v>
      </c>
      <c r="G57" s="133">
        <v>2521</v>
      </c>
      <c r="H57" s="134">
        <v>2734</v>
      </c>
    </row>
    <row r="58" spans="2:8" ht="45.75" customHeight="1" x14ac:dyDescent="0.2">
      <c r="B58" s="135"/>
      <c r="C58" s="1298" t="s">
        <v>601</v>
      </c>
      <c r="D58" s="1299"/>
      <c r="E58" s="1300"/>
      <c r="F58" s="136">
        <v>1069</v>
      </c>
      <c r="G58" s="388">
        <v>1152</v>
      </c>
      <c r="H58" s="137">
        <v>1144</v>
      </c>
    </row>
    <row r="59" spans="2:8" ht="45.75" customHeight="1" x14ac:dyDescent="0.2">
      <c r="B59" s="135"/>
      <c r="C59" s="1298" t="s">
        <v>602</v>
      </c>
      <c r="D59" s="1299"/>
      <c r="E59" s="1300"/>
      <c r="F59" s="136">
        <v>430</v>
      </c>
      <c r="G59" s="388">
        <v>544</v>
      </c>
      <c r="H59" s="137">
        <v>854</v>
      </c>
    </row>
    <row r="60" spans="2:8" ht="45.75" customHeight="1" x14ac:dyDescent="0.2">
      <c r="B60" s="135"/>
      <c r="C60" s="1298" t="s">
        <v>603</v>
      </c>
      <c r="D60" s="1299"/>
      <c r="E60" s="1300"/>
      <c r="F60" s="136">
        <v>490</v>
      </c>
      <c r="G60" s="136">
        <v>490</v>
      </c>
      <c r="H60" s="137">
        <v>490</v>
      </c>
    </row>
    <row r="61" spans="2:8" ht="45.75" customHeight="1" x14ac:dyDescent="0.2">
      <c r="B61" s="135"/>
      <c r="C61" s="1298" t="s">
        <v>604</v>
      </c>
      <c r="D61" s="1299"/>
      <c r="E61" s="1300"/>
      <c r="F61" s="136">
        <v>413</v>
      </c>
      <c r="G61" s="136">
        <v>213</v>
      </c>
      <c r="H61" s="137">
        <v>113</v>
      </c>
    </row>
    <row r="62" spans="2:8" ht="45.75" customHeight="1" thickBot="1" x14ac:dyDescent="0.25">
      <c r="B62" s="138"/>
      <c r="C62" s="1301" t="s">
        <v>605</v>
      </c>
      <c r="D62" s="1302"/>
      <c r="E62" s="1303"/>
      <c r="F62" s="139">
        <v>95</v>
      </c>
      <c r="G62" s="139">
        <v>95</v>
      </c>
      <c r="H62" s="140">
        <v>95</v>
      </c>
    </row>
    <row r="63" spans="2:8" ht="52.5" customHeight="1" thickBot="1" x14ac:dyDescent="0.25">
      <c r="B63" s="141"/>
      <c r="C63" s="1304" t="s">
        <v>51</v>
      </c>
      <c r="D63" s="1304"/>
      <c r="E63" s="1305"/>
      <c r="F63" s="142">
        <v>3516</v>
      </c>
      <c r="G63" s="142">
        <v>3420</v>
      </c>
      <c r="H63" s="143">
        <v>3633</v>
      </c>
    </row>
    <row r="64" spans="2:8" ht="15" customHeight="1" x14ac:dyDescent="0.2"/>
  </sheetData>
  <sheetProtection algorithmName="SHA-512" hashValue="CA52Peu9J5pVywN3a2+xEUSsX1Bf+LZ3aQnu3F+8WLUqFodfw2edTUiT+i7zsVMKwcRWX3R+PUrCqhwLTOMckA==" saltValue="q07SI/sMzMFZD26ph8JW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I49" zoomScaleNormal="100" zoomScaleSheetLayoutView="55" workbookViewId="0">
      <selection activeCell="BH106" sqref="BH106"/>
    </sheetView>
  </sheetViews>
  <sheetFormatPr defaultColWidth="0" defaultRowHeight="13.5" customHeight="1" zeroHeight="1" x14ac:dyDescent="0.2"/>
  <cols>
    <col min="1" max="1" width="6.33203125" style="391" customWidth="1"/>
    <col min="2" max="107" width="2.44140625" style="391" customWidth="1"/>
    <col min="108" max="108" width="6.109375" style="399" customWidth="1"/>
    <col min="109" max="109" width="5.88671875" style="398" customWidth="1"/>
    <col min="110" max="110" width="19.109375" style="391" hidden="1"/>
    <col min="111" max="115" width="12.6640625" style="391" hidden="1"/>
    <col min="116" max="349" width="8.6640625" style="391" hidden="1"/>
    <col min="350" max="355" width="14.88671875" style="391" hidden="1"/>
    <col min="356" max="357" width="15.88671875" style="391" hidden="1"/>
    <col min="358" max="363" width="16.109375" style="391" hidden="1"/>
    <col min="364" max="364" width="6.109375" style="391" hidden="1"/>
    <col min="365" max="365" width="3" style="391" hidden="1"/>
    <col min="366" max="605" width="8.6640625" style="391" hidden="1"/>
    <col min="606" max="611" width="14.88671875" style="391" hidden="1"/>
    <col min="612" max="613" width="15.88671875" style="391" hidden="1"/>
    <col min="614" max="619" width="16.109375" style="391" hidden="1"/>
    <col min="620" max="620" width="6.109375" style="391" hidden="1"/>
    <col min="621" max="621" width="3" style="391" hidden="1"/>
    <col min="622" max="861" width="8.6640625" style="391" hidden="1"/>
    <col min="862" max="867" width="14.88671875" style="391" hidden="1"/>
    <col min="868" max="869" width="15.88671875" style="391" hidden="1"/>
    <col min="870" max="875" width="16.109375" style="391" hidden="1"/>
    <col min="876" max="876" width="6.109375" style="391" hidden="1"/>
    <col min="877" max="877" width="3" style="391" hidden="1"/>
    <col min="878" max="1117" width="8.6640625" style="391" hidden="1"/>
    <col min="1118" max="1123" width="14.88671875" style="391" hidden="1"/>
    <col min="1124" max="1125" width="15.88671875" style="391" hidden="1"/>
    <col min="1126" max="1131" width="16.109375" style="391" hidden="1"/>
    <col min="1132" max="1132" width="6.109375" style="391" hidden="1"/>
    <col min="1133" max="1133" width="3" style="391" hidden="1"/>
    <col min="1134" max="1373" width="8.6640625" style="391" hidden="1"/>
    <col min="1374" max="1379" width="14.88671875" style="391" hidden="1"/>
    <col min="1380" max="1381" width="15.88671875" style="391" hidden="1"/>
    <col min="1382" max="1387" width="16.109375" style="391" hidden="1"/>
    <col min="1388" max="1388" width="6.109375" style="391" hidden="1"/>
    <col min="1389" max="1389" width="3" style="391" hidden="1"/>
    <col min="1390" max="1629" width="8.6640625" style="391" hidden="1"/>
    <col min="1630" max="1635" width="14.88671875" style="391" hidden="1"/>
    <col min="1636" max="1637" width="15.88671875" style="391" hidden="1"/>
    <col min="1638" max="1643" width="16.109375" style="391" hidden="1"/>
    <col min="1644" max="1644" width="6.109375" style="391" hidden="1"/>
    <col min="1645" max="1645" width="3" style="391" hidden="1"/>
    <col min="1646" max="1885" width="8.6640625" style="391" hidden="1"/>
    <col min="1886" max="1891" width="14.88671875" style="391" hidden="1"/>
    <col min="1892" max="1893" width="15.88671875" style="391" hidden="1"/>
    <col min="1894" max="1899" width="16.109375" style="391" hidden="1"/>
    <col min="1900" max="1900" width="6.109375" style="391" hidden="1"/>
    <col min="1901" max="1901" width="3" style="391" hidden="1"/>
    <col min="1902" max="2141" width="8.6640625" style="391" hidden="1"/>
    <col min="2142" max="2147" width="14.88671875" style="391" hidden="1"/>
    <col min="2148" max="2149" width="15.88671875" style="391" hidden="1"/>
    <col min="2150" max="2155" width="16.109375" style="391" hidden="1"/>
    <col min="2156" max="2156" width="6.109375" style="391" hidden="1"/>
    <col min="2157" max="2157" width="3" style="391" hidden="1"/>
    <col min="2158" max="2397" width="8.6640625" style="391" hidden="1"/>
    <col min="2398" max="2403" width="14.88671875" style="391" hidden="1"/>
    <col min="2404" max="2405" width="15.88671875" style="391" hidden="1"/>
    <col min="2406" max="2411" width="16.109375" style="391" hidden="1"/>
    <col min="2412" max="2412" width="6.109375" style="391" hidden="1"/>
    <col min="2413" max="2413" width="3" style="391" hidden="1"/>
    <col min="2414" max="2653" width="8.6640625" style="391" hidden="1"/>
    <col min="2654" max="2659" width="14.88671875" style="391" hidden="1"/>
    <col min="2660" max="2661" width="15.88671875" style="391" hidden="1"/>
    <col min="2662" max="2667" width="16.109375" style="391" hidden="1"/>
    <col min="2668" max="2668" width="6.109375" style="391" hidden="1"/>
    <col min="2669" max="2669" width="3" style="391" hidden="1"/>
    <col min="2670" max="2909" width="8.6640625" style="391" hidden="1"/>
    <col min="2910" max="2915" width="14.88671875" style="391" hidden="1"/>
    <col min="2916" max="2917" width="15.88671875" style="391" hidden="1"/>
    <col min="2918" max="2923" width="16.109375" style="391" hidden="1"/>
    <col min="2924" max="2924" width="6.109375" style="391" hidden="1"/>
    <col min="2925" max="2925" width="3" style="391" hidden="1"/>
    <col min="2926" max="3165" width="8.6640625" style="391" hidden="1"/>
    <col min="3166" max="3171" width="14.88671875" style="391" hidden="1"/>
    <col min="3172" max="3173" width="15.88671875" style="391" hidden="1"/>
    <col min="3174" max="3179" width="16.109375" style="391" hidden="1"/>
    <col min="3180" max="3180" width="6.109375" style="391" hidden="1"/>
    <col min="3181" max="3181" width="3" style="391" hidden="1"/>
    <col min="3182" max="3421" width="8.6640625" style="391" hidden="1"/>
    <col min="3422" max="3427" width="14.88671875" style="391" hidden="1"/>
    <col min="3428" max="3429" width="15.88671875" style="391" hidden="1"/>
    <col min="3430" max="3435" width="16.109375" style="391" hidden="1"/>
    <col min="3436" max="3436" width="6.109375" style="391" hidden="1"/>
    <col min="3437" max="3437" width="3" style="391" hidden="1"/>
    <col min="3438" max="3677" width="8.6640625" style="391" hidden="1"/>
    <col min="3678" max="3683" width="14.88671875" style="391" hidden="1"/>
    <col min="3684" max="3685" width="15.88671875" style="391" hidden="1"/>
    <col min="3686" max="3691" width="16.109375" style="391" hidden="1"/>
    <col min="3692" max="3692" width="6.109375" style="391" hidden="1"/>
    <col min="3693" max="3693" width="3" style="391" hidden="1"/>
    <col min="3694" max="3933" width="8.6640625" style="391" hidden="1"/>
    <col min="3934" max="3939" width="14.88671875" style="391" hidden="1"/>
    <col min="3940" max="3941" width="15.88671875" style="391" hidden="1"/>
    <col min="3942" max="3947" width="16.109375" style="391" hidden="1"/>
    <col min="3948" max="3948" width="6.109375" style="391" hidden="1"/>
    <col min="3949" max="3949" width="3" style="391" hidden="1"/>
    <col min="3950" max="4189" width="8.6640625" style="391" hidden="1"/>
    <col min="4190" max="4195" width="14.88671875" style="391" hidden="1"/>
    <col min="4196" max="4197" width="15.88671875" style="391" hidden="1"/>
    <col min="4198" max="4203" width="16.109375" style="391" hidden="1"/>
    <col min="4204" max="4204" width="6.109375" style="391" hidden="1"/>
    <col min="4205" max="4205" width="3" style="391" hidden="1"/>
    <col min="4206" max="4445" width="8.6640625" style="391" hidden="1"/>
    <col min="4446" max="4451" width="14.88671875" style="391" hidden="1"/>
    <col min="4452" max="4453" width="15.88671875" style="391" hidden="1"/>
    <col min="4454" max="4459" width="16.109375" style="391" hidden="1"/>
    <col min="4460" max="4460" width="6.109375" style="391" hidden="1"/>
    <col min="4461" max="4461" width="3" style="391" hidden="1"/>
    <col min="4462" max="4701" width="8.6640625" style="391" hidden="1"/>
    <col min="4702" max="4707" width="14.88671875" style="391" hidden="1"/>
    <col min="4708" max="4709" width="15.88671875" style="391" hidden="1"/>
    <col min="4710" max="4715" width="16.109375" style="391" hidden="1"/>
    <col min="4716" max="4716" width="6.109375" style="391" hidden="1"/>
    <col min="4717" max="4717" width="3" style="391" hidden="1"/>
    <col min="4718" max="4957" width="8.6640625" style="391" hidden="1"/>
    <col min="4958" max="4963" width="14.88671875" style="391" hidden="1"/>
    <col min="4964" max="4965" width="15.88671875" style="391" hidden="1"/>
    <col min="4966" max="4971" width="16.109375" style="391" hidden="1"/>
    <col min="4972" max="4972" width="6.109375" style="391" hidden="1"/>
    <col min="4973" max="4973" width="3" style="391" hidden="1"/>
    <col min="4974" max="5213" width="8.6640625" style="391" hidden="1"/>
    <col min="5214" max="5219" width="14.88671875" style="391" hidden="1"/>
    <col min="5220" max="5221" width="15.88671875" style="391" hidden="1"/>
    <col min="5222" max="5227" width="16.109375" style="391" hidden="1"/>
    <col min="5228" max="5228" width="6.109375" style="391" hidden="1"/>
    <col min="5229" max="5229" width="3" style="391" hidden="1"/>
    <col min="5230" max="5469" width="8.6640625" style="391" hidden="1"/>
    <col min="5470" max="5475" width="14.88671875" style="391" hidden="1"/>
    <col min="5476" max="5477" width="15.88671875" style="391" hidden="1"/>
    <col min="5478" max="5483" width="16.109375" style="391" hidden="1"/>
    <col min="5484" max="5484" width="6.109375" style="391" hidden="1"/>
    <col min="5485" max="5485" width="3" style="391" hidden="1"/>
    <col min="5486" max="5725" width="8.6640625" style="391" hidden="1"/>
    <col min="5726" max="5731" width="14.88671875" style="391" hidden="1"/>
    <col min="5732" max="5733" width="15.88671875" style="391" hidden="1"/>
    <col min="5734" max="5739" width="16.109375" style="391" hidden="1"/>
    <col min="5740" max="5740" width="6.109375" style="391" hidden="1"/>
    <col min="5741" max="5741" width="3" style="391" hidden="1"/>
    <col min="5742" max="5981" width="8.6640625" style="391" hidden="1"/>
    <col min="5982" max="5987" width="14.88671875" style="391" hidden="1"/>
    <col min="5988" max="5989" width="15.88671875" style="391" hidden="1"/>
    <col min="5990" max="5995" width="16.109375" style="391" hidden="1"/>
    <col min="5996" max="5996" width="6.109375" style="391" hidden="1"/>
    <col min="5997" max="5997" width="3" style="391" hidden="1"/>
    <col min="5998" max="6237" width="8.6640625" style="391" hidden="1"/>
    <col min="6238" max="6243" width="14.88671875" style="391" hidden="1"/>
    <col min="6244" max="6245" width="15.88671875" style="391" hidden="1"/>
    <col min="6246" max="6251" width="16.109375" style="391" hidden="1"/>
    <col min="6252" max="6252" width="6.109375" style="391" hidden="1"/>
    <col min="6253" max="6253" width="3" style="391" hidden="1"/>
    <col min="6254" max="6493" width="8.6640625" style="391" hidden="1"/>
    <col min="6494" max="6499" width="14.88671875" style="391" hidden="1"/>
    <col min="6500" max="6501" width="15.88671875" style="391" hidden="1"/>
    <col min="6502" max="6507" width="16.109375" style="391" hidden="1"/>
    <col min="6508" max="6508" width="6.109375" style="391" hidden="1"/>
    <col min="6509" max="6509" width="3" style="391" hidden="1"/>
    <col min="6510" max="6749" width="8.6640625" style="391" hidden="1"/>
    <col min="6750" max="6755" width="14.88671875" style="391" hidden="1"/>
    <col min="6756" max="6757" width="15.88671875" style="391" hidden="1"/>
    <col min="6758" max="6763" width="16.109375" style="391" hidden="1"/>
    <col min="6764" max="6764" width="6.109375" style="391" hidden="1"/>
    <col min="6765" max="6765" width="3" style="391" hidden="1"/>
    <col min="6766" max="7005" width="8.6640625" style="391" hidden="1"/>
    <col min="7006" max="7011" width="14.88671875" style="391" hidden="1"/>
    <col min="7012" max="7013" width="15.88671875" style="391" hidden="1"/>
    <col min="7014" max="7019" width="16.109375" style="391" hidden="1"/>
    <col min="7020" max="7020" width="6.109375" style="391" hidden="1"/>
    <col min="7021" max="7021" width="3" style="391" hidden="1"/>
    <col min="7022" max="7261" width="8.6640625" style="391" hidden="1"/>
    <col min="7262" max="7267" width="14.88671875" style="391" hidden="1"/>
    <col min="7268" max="7269" width="15.88671875" style="391" hidden="1"/>
    <col min="7270" max="7275" width="16.109375" style="391" hidden="1"/>
    <col min="7276" max="7276" width="6.109375" style="391" hidden="1"/>
    <col min="7277" max="7277" width="3" style="391" hidden="1"/>
    <col min="7278" max="7517" width="8.6640625" style="391" hidden="1"/>
    <col min="7518" max="7523" width="14.88671875" style="391" hidden="1"/>
    <col min="7524" max="7525" width="15.88671875" style="391" hidden="1"/>
    <col min="7526" max="7531" width="16.109375" style="391" hidden="1"/>
    <col min="7532" max="7532" width="6.109375" style="391" hidden="1"/>
    <col min="7533" max="7533" width="3" style="391" hidden="1"/>
    <col min="7534" max="7773" width="8.6640625" style="391" hidden="1"/>
    <col min="7774" max="7779" width="14.88671875" style="391" hidden="1"/>
    <col min="7780" max="7781" width="15.88671875" style="391" hidden="1"/>
    <col min="7782" max="7787" width="16.109375" style="391" hidden="1"/>
    <col min="7788" max="7788" width="6.109375" style="391" hidden="1"/>
    <col min="7789" max="7789" width="3" style="391" hidden="1"/>
    <col min="7790" max="8029" width="8.6640625" style="391" hidden="1"/>
    <col min="8030" max="8035" width="14.88671875" style="391" hidden="1"/>
    <col min="8036" max="8037" width="15.88671875" style="391" hidden="1"/>
    <col min="8038" max="8043" width="16.109375" style="391" hidden="1"/>
    <col min="8044" max="8044" width="6.109375" style="391" hidden="1"/>
    <col min="8045" max="8045" width="3" style="391" hidden="1"/>
    <col min="8046" max="8285" width="8.6640625" style="391" hidden="1"/>
    <col min="8286" max="8291" width="14.88671875" style="391" hidden="1"/>
    <col min="8292" max="8293" width="15.88671875" style="391" hidden="1"/>
    <col min="8294" max="8299" width="16.109375" style="391" hidden="1"/>
    <col min="8300" max="8300" width="6.109375" style="391" hidden="1"/>
    <col min="8301" max="8301" width="3" style="391" hidden="1"/>
    <col min="8302" max="8541" width="8.6640625" style="391" hidden="1"/>
    <col min="8542" max="8547" width="14.88671875" style="391" hidden="1"/>
    <col min="8548" max="8549" width="15.88671875" style="391" hidden="1"/>
    <col min="8550" max="8555" width="16.109375" style="391" hidden="1"/>
    <col min="8556" max="8556" width="6.109375" style="391" hidden="1"/>
    <col min="8557" max="8557" width="3" style="391" hidden="1"/>
    <col min="8558" max="8797" width="8.6640625" style="391" hidden="1"/>
    <col min="8798" max="8803" width="14.88671875" style="391" hidden="1"/>
    <col min="8804" max="8805" width="15.88671875" style="391" hidden="1"/>
    <col min="8806" max="8811" width="16.109375" style="391" hidden="1"/>
    <col min="8812" max="8812" width="6.109375" style="391" hidden="1"/>
    <col min="8813" max="8813" width="3" style="391" hidden="1"/>
    <col min="8814" max="9053" width="8.6640625" style="391" hidden="1"/>
    <col min="9054" max="9059" width="14.88671875" style="391" hidden="1"/>
    <col min="9060" max="9061" width="15.88671875" style="391" hidden="1"/>
    <col min="9062" max="9067" width="16.109375" style="391" hidden="1"/>
    <col min="9068" max="9068" width="6.109375" style="391" hidden="1"/>
    <col min="9069" max="9069" width="3" style="391" hidden="1"/>
    <col min="9070" max="9309" width="8.6640625" style="391" hidden="1"/>
    <col min="9310" max="9315" width="14.88671875" style="391" hidden="1"/>
    <col min="9316" max="9317" width="15.88671875" style="391" hidden="1"/>
    <col min="9318" max="9323" width="16.109375" style="391" hidden="1"/>
    <col min="9324" max="9324" width="6.109375" style="391" hidden="1"/>
    <col min="9325" max="9325" width="3" style="391" hidden="1"/>
    <col min="9326" max="9565" width="8.6640625" style="391" hidden="1"/>
    <col min="9566" max="9571" width="14.88671875" style="391" hidden="1"/>
    <col min="9572" max="9573" width="15.88671875" style="391" hidden="1"/>
    <col min="9574" max="9579" width="16.109375" style="391" hidden="1"/>
    <col min="9580" max="9580" width="6.109375" style="391" hidden="1"/>
    <col min="9581" max="9581" width="3" style="391" hidden="1"/>
    <col min="9582" max="9821" width="8.6640625" style="391" hidden="1"/>
    <col min="9822" max="9827" width="14.88671875" style="391" hidden="1"/>
    <col min="9828" max="9829" width="15.88671875" style="391" hidden="1"/>
    <col min="9830" max="9835" width="16.109375" style="391" hidden="1"/>
    <col min="9836" max="9836" width="6.109375" style="391" hidden="1"/>
    <col min="9837" max="9837" width="3" style="391" hidden="1"/>
    <col min="9838" max="10077" width="8.6640625" style="391" hidden="1"/>
    <col min="10078" max="10083" width="14.88671875" style="391" hidden="1"/>
    <col min="10084" max="10085" width="15.88671875" style="391" hidden="1"/>
    <col min="10086" max="10091" width="16.109375" style="391" hidden="1"/>
    <col min="10092" max="10092" width="6.109375" style="391" hidden="1"/>
    <col min="10093" max="10093" width="3" style="391" hidden="1"/>
    <col min="10094" max="10333" width="8.6640625" style="391" hidden="1"/>
    <col min="10334" max="10339" width="14.88671875" style="391" hidden="1"/>
    <col min="10340" max="10341" width="15.88671875" style="391" hidden="1"/>
    <col min="10342" max="10347" width="16.109375" style="391" hidden="1"/>
    <col min="10348" max="10348" width="6.109375" style="391" hidden="1"/>
    <col min="10349" max="10349" width="3" style="391" hidden="1"/>
    <col min="10350" max="10589" width="8.6640625" style="391" hidden="1"/>
    <col min="10590" max="10595" width="14.88671875" style="391" hidden="1"/>
    <col min="10596" max="10597" width="15.88671875" style="391" hidden="1"/>
    <col min="10598" max="10603" width="16.109375" style="391" hidden="1"/>
    <col min="10604" max="10604" width="6.109375" style="391" hidden="1"/>
    <col min="10605" max="10605" width="3" style="391" hidden="1"/>
    <col min="10606" max="10845" width="8.6640625" style="391" hidden="1"/>
    <col min="10846" max="10851" width="14.88671875" style="391" hidden="1"/>
    <col min="10852" max="10853" width="15.88671875" style="391" hidden="1"/>
    <col min="10854" max="10859" width="16.109375" style="391" hidden="1"/>
    <col min="10860" max="10860" width="6.109375" style="391" hidden="1"/>
    <col min="10861" max="10861" width="3" style="391" hidden="1"/>
    <col min="10862" max="11101" width="8.6640625" style="391" hidden="1"/>
    <col min="11102" max="11107" width="14.88671875" style="391" hidden="1"/>
    <col min="11108" max="11109" width="15.88671875" style="391" hidden="1"/>
    <col min="11110" max="11115" width="16.109375" style="391" hidden="1"/>
    <col min="11116" max="11116" width="6.109375" style="391" hidden="1"/>
    <col min="11117" max="11117" width="3" style="391" hidden="1"/>
    <col min="11118" max="11357" width="8.6640625" style="391" hidden="1"/>
    <col min="11358" max="11363" width="14.88671875" style="391" hidden="1"/>
    <col min="11364" max="11365" width="15.88671875" style="391" hidden="1"/>
    <col min="11366" max="11371" width="16.109375" style="391" hidden="1"/>
    <col min="11372" max="11372" width="6.109375" style="391" hidden="1"/>
    <col min="11373" max="11373" width="3" style="391" hidden="1"/>
    <col min="11374" max="11613" width="8.6640625" style="391" hidden="1"/>
    <col min="11614" max="11619" width="14.88671875" style="391" hidden="1"/>
    <col min="11620" max="11621" width="15.88671875" style="391" hidden="1"/>
    <col min="11622" max="11627" width="16.109375" style="391" hidden="1"/>
    <col min="11628" max="11628" width="6.109375" style="391" hidden="1"/>
    <col min="11629" max="11629" width="3" style="391" hidden="1"/>
    <col min="11630" max="11869" width="8.6640625" style="391" hidden="1"/>
    <col min="11870" max="11875" width="14.88671875" style="391" hidden="1"/>
    <col min="11876" max="11877" width="15.88671875" style="391" hidden="1"/>
    <col min="11878" max="11883" width="16.109375" style="391" hidden="1"/>
    <col min="11884" max="11884" width="6.109375" style="391" hidden="1"/>
    <col min="11885" max="11885" width="3" style="391" hidden="1"/>
    <col min="11886" max="12125" width="8.6640625" style="391" hidden="1"/>
    <col min="12126" max="12131" width="14.88671875" style="391" hidden="1"/>
    <col min="12132" max="12133" width="15.88671875" style="391" hidden="1"/>
    <col min="12134" max="12139" width="16.109375" style="391" hidden="1"/>
    <col min="12140" max="12140" width="6.109375" style="391" hidden="1"/>
    <col min="12141" max="12141" width="3" style="391" hidden="1"/>
    <col min="12142" max="12381" width="8.6640625" style="391" hidden="1"/>
    <col min="12382" max="12387" width="14.88671875" style="391" hidden="1"/>
    <col min="12388" max="12389" width="15.88671875" style="391" hidden="1"/>
    <col min="12390" max="12395" width="16.109375" style="391" hidden="1"/>
    <col min="12396" max="12396" width="6.109375" style="391" hidden="1"/>
    <col min="12397" max="12397" width="3" style="391" hidden="1"/>
    <col min="12398" max="12637" width="8.6640625" style="391" hidden="1"/>
    <col min="12638" max="12643" width="14.88671875" style="391" hidden="1"/>
    <col min="12644" max="12645" width="15.88671875" style="391" hidden="1"/>
    <col min="12646" max="12651" width="16.109375" style="391" hidden="1"/>
    <col min="12652" max="12652" width="6.109375" style="391" hidden="1"/>
    <col min="12653" max="12653" width="3" style="391" hidden="1"/>
    <col min="12654" max="12893" width="8.6640625" style="391" hidden="1"/>
    <col min="12894" max="12899" width="14.88671875" style="391" hidden="1"/>
    <col min="12900" max="12901" width="15.88671875" style="391" hidden="1"/>
    <col min="12902" max="12907" width="16.109375" style="391" hidden="1"/>
    <col min="12908" max="12908" width="6.109375" style="391" hidden="1"/>
    <col min="12909" max="12909" width="3" style="391" hidden="1"/>
    <col min="12910" max="13149" width="8.6640625" style="391" hidden="1"/>
    <col min="13150" max="13155" width="14.88671875" style="391" hidden="1"/>
    <col min="13156" max="13157" width="15.88671875" style="391" hidden="1"/>
    <col min="13158" max="13163" width="16.109375" style="391" hidden="1"/>
    <col min="13164" max="13164" width="6.109375" style="391" hidden="1"/>
    <col min="13165" max="13165" width="3" style="391" hidden="1"/>
    <col min="13166" max="13405" width="8.6640625" style="391" hidden="1"/>
    <col min="13406" max="13411" width="14.88671875" style="391" hidden="1"/>
    <col min="13412" max="13413" width="15.88671875" style="391" hidden="1"/>
    <col min="13414" max="13419" width="16.109375" style="391" hidden="1"/>
    <col min="13420" max="13420" width="6.109375" style="391" hidden="1"/>
    <col min="13421" max="13421" width="3" style="391" hidden="1"/>
    <col min="13422" max="13661" width="8.6640625" style="391" hidden="1"/>
    <col min="13662" max="13667" width="14.88671875" style="391" hidden="1"/>
    <col min="13668" max="13669" width="15.88671875" style="391" hidden="1"/>
    <col min="13670" max="13675" width="16.109375" style="391" hidden="1"/>
    <col min="13676" max="13676" width="6.109375" style="391" hidden="1"/>
    <col min="13677" max="13677" width="3" style="391" hidden="1"/>
    <col min="13678" max="13917" width="8.6640625" style="391" hidden="1"/>
    <col min="13918" max="13923" width="14.88671875" style="391" hidden="1"/>
    <col min="13924" max="13925" width="15.88671875" style="391" hidden="1"/>
    <col min="13926" max="13931" width="16.109375" style="391" hidden="1"/>
    <col min="13932" max="13932" width="6.109375" style="391" hidden="1"/>
    <col min="13933" max="13933" width="3" style="391" hidden="1"/>
    <col min="13934" max="14173" width="8.6640625" style="391" hidden="1"/>
    <col min="14174" max="14179" width="14.88671875" style="391" hidden="1"/>
    <col min="14180" max="14181" width="15.88671875" style="391" hidden="1"/>
    <col min="14182" max="14187" width="16.109375" style="391" hidden="1"/>
    <col min="14188" max="14188" width="6.109375" style="391" hidden="1"/>
    <col min="14189" max="14189" width="3" style="391" hidden="1"/>
    <col min="14190" max="14429" width="8.6640625" style="391" hidden="1"/>
    <col min="14430" max="14435" width="14.88671875" style="391" hidden="1"/>
    <col min="14436" max="14437" width="15.88671875" style="391" hidden="1"/>
    <col min="14438" max="14443" width="16.109375" style="391" hidden="1"/>
    <col min="14444" max="14444" width="6.109375" style="391" hidden="1"/>
    <col min="14445" max="14445" width="3" style="391" hidden="1"/>
    <col min="14446" max="14685" width="8.6640625" style="391" hidden="1"/>
    <col min="14686" max="14691" width="14.88671875" style="391" hidden="1"/>
    <col min="14692" max="14693" width="15.88671875" style="391" hidden="1"/>
    <col min="14694" max="14699" width="16.109375" style="391" hidden="1"/>
    <col min="14700" max="14700" width="6.109375" style="391" hidden="1"/>
    <col min="14701" max="14701" width="3" style="391" hidden="1"/>
    <col min="14702" max="14941" width="8.6640625" style="391" hidden="1"/>
    <col min="14942" max="14947" width="14.88671875" style="391" hidden="1"/>
    <col min="14948" max="14949" width="15.88671875" style="391" hidden="1"/>
    <col min="14950" max="14955" width="16.109375" style="391" hidden="1"/>
    <col min="14956" max="14956" width="6.109375" style="391" hidden="1"/>
    <col min="14957" max="14957" width="3" style="391" hidden="1"/>
    <col min="14958" max="15197" width="8.6640625" style="391" hidden="1"/>
    <col min="15198" max="15203" width="14.88671875" style="391" hidden="1"/>
    <col min="15204" max="15205" width="15.88671875" style="391" hidden="1"/>
    <col min="15206" max="15211" width="16.109375" style="391" hidden="1"/>
    <col min="15212" max="15212" width="6.109375" style="391" hidden="1"/>
    <col min="15213" max="15213" width="3" style="391" hidden="1"/>
    <col min="15214" max="15453" width="8.6640625" style="391" hidden="1"/>
    <col min="15454" max="15459" width="14.88671875" style="391" hidden="1"/>
    <col min="15460" max="15461" width="15.88671875" style="391" hidden="1"/>
    <col min="15462" max="15467" width="16.109375" style="391" hidden="1"/>
    <col min="15468" max="15468" width="6.109375" style="391" hidden="1"/>
    <col min="15469" max="15469" width="3" style="391" hidden="1"/>
    <col min="15470" max="15709" width="8.6640625" style="391" hidden="1"/>
    <col min="15710" max="15715" width="14.88671875" style="391" hidden="1"/>
    <col min="15716" max="15717" width="15.88671875" style="391" hidden="1"/>
    <col min="15718" max="15723" width="16.109375" style="391" hidden="1"/>
    <col min="15724" max="15724" width="6.109375" style="391" hidden="1"/>
    <col min="15725" max="15725" width="3" style="391" hidden="1"/>
    <col min="15726" max="15965" width="8.6640625" style="391" hidden="1"/>
    <col min="15966" max="15971" width="14.88671875" style="391" hidden="1"/>
    <col min="15972" max="15973" width="15.88671875" style="391" hidden="1"/>
    <col min="15974" max="15979" width="16.109375" style="391" hidden="1"/>
    <col min="15980" max="15980" width="6.109375" style="391" hidden="1"/>
    <col min="15981" max="15981" width="3" style="391" hidden="1"/>
    <col min="15982" max="16221" width="8.6640625" style="391" hidden="1"/>
    <col min="16222" max="16227" width="14.88671875" style="391" hidden="1"/>
    <col min="16228" max="16229" width="15.88671875" style="391" hidden="1"/>
    <col min="16230" max="16235" width="16.109375" style="391" hidden="1"/>
    <col min="16236" max="16236" width="6.109375" style="391" hidden="1"/>
    <col min="16237" max="16237" width="3" style="391" hidden="1"/>
    <col min="16238" max="16384" width="8.6640625" style="391" hidden="1"/>
  </cols>
  <sheetData>
    <row r="1" spans="1:143" ht="42.75" customHeight="1" x14ac:dyDescent="0.2">
      <c r="A1" s="389"/>
      <c r="B1" s="390"/>
      <c r="DD1" s="391"/>
      <c r="DE1" s="391"/>
    </row>
    <row r="2" spans="1:143" ht="25.5" customHeight="1" x14ac:dyDescent="0.2">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2">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2" customFormat="1" ht="13.2" x14ac:dyDescent="0.2">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2" x14ac:dyDescent="0.2">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2" x14ac:dyDescent="0.2">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1"/>
      <c r="DE19" s="391"/>
    </row>
    <row r="20" spans="1:351" ht="13.2" x14ac:dyDescent="0.2">
      <c r="DD20" s="391"/>
      <c r="DE20" s="391"/>
    </row>
    <row r="21" spans="1:351" ht="16.2" x14ac:dyDescent="0.2">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6.2" x14ac:dyDescent="0.2">
      <c r="B22" s="398"/>
      <c r="MM22" s="397"/>
    </row>
    <row r="23" spans="1:351" ht="13.2" x14ac:dyDescent="0.2">
      <c r="B23" s="398"/>
    </row>
    <row r="24" spans="1:351" ht="13.2" x14ac:dyDescent="0.2">
      <c r="B24" s="398"/>
    </row>
    <row r="25" spans="1:351" ht="13.2" x14ac:dyDescent="0.2">
      <c r="B25" s="398"/>
    </row>
    <row r="26" spans="1:351" ht="13.2" x14ac:dyDescent="0.2">
      <c r="B26" s="398"/>
    </row>
    <row r="27" spans="1:351" ht="13.2" x14ac:dyDescent="0.2">
      <c r="B27" s="398"/>
    </row>
    <row r="28" spans="1:351" ht="13.2" x14ac:dyDescent="0.2">
      <c r="B28" s="398"/>
    </row>
    <row r="29" spans="1:351" ht="13.2" x14ac:dyDescent="0.2">
      <c r="B29" s="398"/>
    </row>
    <row r="30" spans="1:351" ht="13.2" x14ac:dyDescent="0.2">
      <c r="B30" s="398"/>
    </row>
    <row r="31" spans="1:351" ht="13.2" x14ac:dyDescent="0.2">
      <c r="B31" s="398"/>
    </row>
    <row r="32" spans="1:351" ht="13.2" x14ac:dyDescent="0.2">
      <c r="B32" s="398"/>
    </row>
    <row r="33" spans="2:109" ht="13.2" x14ac:dyDescent="0.2">
      <c r="B33" s="398"/>
    </row>
    <row r="34" spans="2:109" ht="13.2" x14ac:dyDescent="0.2">
      <c r="B34" s="398"/>
    </row>
    <row r="35" spans="2:109" ht="13.2" x14ac:dyDescent="0.2">
      <c r="B35" s="398"/>
    </row>
    <row r="36" spans="2:109" ht="13.2" x14ac:dyDescent="0.2">
      <c r="B36" s="398"/>
    </row>
    <row r="37" spans="2:109" ht="13.2" x14ac:dyDescent="0.2">
      <c r="B37" s="398"/>
    </row>
    <row r="38" spans="2:109" ht="13.2" x14ac:dyDescent="0.2">
      <c r="B38" s="398"/>
    </row>
    <row r="39" spans="2:109" ht="13.2" x14ac:dyDescent="0.2">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ht="13.2" x14ac:dyDescent="0.2">
      <c r="B40" s="403"/>
      <c r="DD40" s="403"/>
      <c r="DE40" s="391"/>
    </row>
    <row r="41" spans="2:109" ht="16.2" x14ac:dyDescent="0.2">
      <c r="B41" s="404" t="s">
        <v>607</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ht="13.2" x14ac:dyDescent="0.2">
      <c r="B42" s="398"/>
      <c r="G42" s="405"/>
      <c r="I42" s="406"/>
      <c r="J42" s="406"/>
      <c r="K42" s="406"/>
      <c r="AM42" s="405"/>
      <c r="AN42" s="405" t="s">
        <v>608</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2">
      <c r="B43" s="398"/>
      <c r="AN43" s="1319" t="s">
        <v>616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8"/>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8"/>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8"/>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8"/>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ht="13.2" x14ac:dyDescent="0.2">
      <c r="B49" s="398"/>
      <c r="AN49" s="391" t="s">
        <v>609</v>
      </c>
    </row>
    <row r="50" spans="1:109" ht="13.2" x14ac:dyDescent="0.2">
      <c r="B50" s="398"/>
      <c r="G50" s="1312"/>
      <c r="H50" s="1312"/>
      <c r="I50" s="1312"/>
      <c r="J50" s="1312"/>
      <c r="K50" s="408"/>
      <c r="L50" s="408"/>
      <c r="M50" s="409"/>
      <c r="N50" s="409"/>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2">
      <c r="B51" s="398"/>
      <c r="G51" s="1329"/>
      <c r="H51" s="1329"/>
      <c r="I51" s="1330"/>
      <c r="J51" s="1330"/>
      <c r="K51" s="1328"/>
      <c r="L51" s="1328"/>
      <c r="M51" s="1328"/>
      <c r="N51" s="1328"/>
      <c r="AM51" s="407"/>
      <c r="AN51" s="1318" t="s">
        <v>610</v>
      </c>
      <c r="AO51" s="1318"/>
      <c r="AP51" s="1318"/>
      <c r="AQ51" s="1318"/>
      <c r="AR51" s="1318"/>
      <c r="AS51" s="1318"/>
      <c r="AT51" s="1318"/>
      <c r="AU51" s="1318"/>
      <c r="AV51" s="1318"/>
      <c r="AW51" s="1318"/>
      <c r="AX51" s="1318"/>
      <c r="AY51" s="1318"/>
      <c r="AZ51" s="1318"/>
      <c r="BA51" s="1318"/>
      <c r="BB51" s="1318" t="s">
        <v>611</v>
      </c>
      <c r="BC51" s="1318"/>
      <c r="BD51" s="1318"/>
      <c r="BE51" s="1318"/>
      <c r="BF51" s="1318"/>
      <c r="BG51" s="1318"/>
      <c r="BH51" s="1318"/>
      <c r="BI51" s="1318"/>
      <c r="BJ51" s="1318"/>
      <c r="BK51" s="1318"/>
      <c r="BL51" s="1318"/>
      <c r="BM51" s="1318"/>
      <c r="BN51" s="1318"/>
      <c r="BO51" s="1318"/>
      <c r="BP51" s="1317">
        <v>134.69999999999999</v>
      </c>
      <c r="BQ51" s="1317"/>
      <c r="BR51" s="1317"/>
      <c r="BS51" s="1317"/>
      <c r="BT51" s="1317"/>
      <c r="BU51" s="1317"/>
      <c r="BV51" s="1317"/>
      <c r="BW51" s="1317"/>
      <c r="BX51" s="1317">
        <v>145.69999999999999</v>
      </c>
      <c r="BY51" s="1317"/>
      <c r="BZ51" s="1317"/>
      <c r="CA51" s="1317"/>
      <c r="CB51" s="1317"/>
      <c r="CC51" s="1317"/>
      <c r="CD51" s="1317"/>
      <c r="CE51" s="1317"/>
      <c r="CF51" s="1317">
        <v>151.5</v>
      </c>
      <c r="CG51" s="1317"/>
      <c r="CH51" s="1317"/>
      <c r="CI51" s="1317"/>
      <c r="CJ51" s="1317"/>
      <c r="CK51" s="1317"/>
      <c r="CL51" s="1317"/>
      <c r="CM51" s="1317"/>
      <c r="CN51" s="1317">
        <v>147.1</v>
      </c>
      <c r="CO51" s="1317"/>
      <c r="CP51" s="1317"/>
      <c r="CQ51" s="1317"/>
      <c r="CR51" s="1317"/>
      <c r="CS51" s="1317"/>
      <c r="CT51" s="1317"/>
      <c r="CU51" s="1317"/>
      <c r="CV51" s="1317">
        <v>114.3</v>
      </c>
      <c r="CW51" s="1317"/>
      <c r="CX51" s="1317"/>
      <c r="CY51" s="1317"/>
      <c r="CZ51" s="1317"/>
      <c r="DA51" s="1317"/>
      <c r="DB51" s="1317"/>
      <c r="DC51" s="1317"/>
    </row>
    <row r="52" spans="1:109" ht="13.2" x14ac:dyDescent="0.2">
      <c r="B52" s="398"/>
      <c r="G52" s="1329"/>
      <c r="H52" s="1329"/>
      <c r="I52" s="1330"/>
      <c r="J52" s="1330"/>
      <c r="K52" s="1328"/>
      <c r="L52" s="1328"/>
      <c r="M52" s="1328"/>
      <c r="N52" s="1328"/>
      <c r="AM52" s="407"/>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2" x14ac:dyDescent="0.2">
      <c r="A53" s="406"/>
      <c r="B53" s="398"/>
      <c r="G53" s="1329"/>
      <c r="H53" s="1329"/>
      <c r="I53" s="1312"/>
      <c r="J53" s="1312"/>
      <c r="K53" s="1328"/>
      <c r="L53" s="1328"/>
      <c r="M53" s="1328"/>
      <c r="N53" s="1328"/>
      <c r="AM53" s="407"/>
      <c r="AN53" s="1318"/>
      <c r="AO53" s="1318"/>
      <c r="AP53" s="1318"/>
      <c r="AQ53" s="1318"/>
      <c r="AR53" s="1318"/>
      <c r="AS53" s="1318"/>
      <c r="AT53" s="1318"/>
      <c r="AU53" s="1318"/>
      <c r="AV53" s="1318"/>
      <c r="AW53" s="1318"/>
      <c r="AX53" s="1318"/>
      <c r="AY53" s="1318"/>
      <c r="AZ53" s="1318"/>
      <c r="BA53" s="1318"/>
      <c r="BB53" s="1318" t="s">
        <v>612</v>
      </c>
      <c r="BC53" s="1318"/>
      <c r="BD53" s="1318"/>
      <c r="BE53" s="1318"/>
      <c r="BF53" s="1318"/>
      <c r="BG53" s="1318"/>
      <c r="BH53" s="1318"/>
      <c r="BI53" s="1318"/>
      <c r="BJ53" s="1318"/>
      <c r="BK53" s="1318"/>
      <c r="BL53" s="1318"/>
      <c r="BM53" s="1318"/>
      <c r="BN53" s="1318"/>
      <c r="BO53" s="1318"/>
      <c r="BP53" s="1317">
        <v>75.099999999999994</v>
      </c>
      <c r="BQ53" s="1317"/>
      <c r="BR53" s="1317"/>
      <c r="BS53" s="1317"/>
      <c r="BT53" s="1317"/>
      <c r="BU53" s="1317"/>
      <c r="BV53" s="1317"/>
      <c r="BW53" s="1317"/>
      <c r="BX53" s="1317">
        <v>75.599999999999994</v>
      </c>
      <c r="BY53" s="1317"/>
      <c r="BZ53" s="1317"/>
      <c r="CA53" s="1317"/>
      <c r="CB53" s="1317"/>
      <c r="CC53" s="1317"/>
      <c r="CD53" s="1317"/>
      <c r="CE53" s="1317"/>
      <c r="CF53" s="1317">
        <v>76.400000000000006</v>
      </c>
      <c r="CG53" s="1317"/>
      <c r="CH53" s="1317"/>
      <c r="CI53" s="1317"/>
      <c r="CJ53" s="1317"/>
      <c r="CK53" s="1317"/>
      <c r="CL53" s="1317"/>
      <c r="CM53" s="1317"/>
      <c r="CN53" s="1317">
        <v>77.5</v>
      </c>
      <c r="CO53" s="1317"/>
      <c r="CP53" s="1317"/>
      <c r="CQ53" s="1317"/>
      <c r="CR53" s="1317"/>
      <c r="CS53" s="1317"/>
      <c r="CT53" s="1317"/>
      <c r="CU53" s="1317"/>
      <c r="CV53" s="1317">
        <v>78</v>
      </c>
      <c r="CW53" s="1317"/>
      <c r="CX53" s="1317"/>
      <c r="CY53" s="1317"/>
      <c r="CZ53" s="1317"/>
      <c r="DA53" s="1317"/>
      <c r="DB53" s="1317"/>
      <c r="DC53" s="1317"/>
    </row>
    <row r="54" spans="1:109" ht="13.2" x14ac:dyDescent="0.2">
      <c r="A54" s="406"/>
      <c r="B54" s="398"/>
      <c r="G54" s="1329"/>
      <c r="H54" s="1329"/>
      <c r="I54" s="1312"/>
      <c r="J54" s="1312"/>
      <c r="K54" s="1328"/>
      <c r="L54" s="1328"/>
      <c r="M54" s="1328"/>
      <c r="N54" s="1328"/>
      <c r="AM54" s="407"/>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2" x14ac:dyDescent="0.2">
      <c r="A55" s="406"/>
      <c r="B55" s="398"/>
      <c r="G55" s="1312"/>
      <c r="H55" s="1312"/>
      <c r="I55" s="1312"/>
      <c r="J55" s="1312"/>
      <c r="K55" s="1328"/>
      <c r="L55" s="1328"/>
      <c r="M55" s="1328"/>
      <c r="N55" s="1328"/>
      <c r="AN55" s="1316" t="s">
        <v>613</v>
      </c>
      <c r="AO55" s="1316"/>
      <c r="AP55" s="1316"/>
      <c r="AQ55" s="1316"/>
      <c r="AR55" s="1316"/>
      <c r="AS55" s="1316"/>
      <c r="AT55" s="1316"/>
      <c r="AU55" s="1316"/>
      <c r="AV55" s="1316"/>
      <c r="AW55" s="1316"/>
      <c r="AX55" s="1316"/>
      <c r="AY55" s="1316"/>
      <c r="AZ55" s="1316"/>
      <c r="BA55" s="1316"/>
      <c r="BB55" s="1318" t="s">
        <v>611</v>
      </c>
      <c r="BC55" s="1318"/>
      <c r="BD55" s="1318"/>
      <c r="BE55" s="1318"/>
      <c r="BF55" s="1318"/>
      <c r="BG55" s="1318"/>
      <c r="BH55" s="1318"/>
      <c r="BI55" s="1318"/>
      <c r="BJ55" s="1318"/>
      <c r="BK55" s="1318"/>
      <c r="BL55" s="1318"/>
      <c r="BM55" s="1318"/>
      <c r="BN55" s="1318"/>
      <c r="BO55" s="1318"/>
      <c r="BP55" s="1317">
        <v>54.6</v>
      </c>
      <c r="BQ55" s="1317"/>
      <c r="BR55" s="1317"/>
      <c r="BS55" s="1317"/>
      <c r="BT55" s="1317"/>
      <c r="BU55" s="1317"/>
      <c r="BV55" s="1317"/>
      <c r="BW55" s="1317"/>
      <c r="BX55" s="1317">
        <v>53.2</v>
      </c>
      <c r="BY55" s="1317"/>
      <c r="BZ55" s="1317"/>
      <c r="CA55" s="1317"/>
      <c r="CB55" s="1317"/>
      <c r="CC55" s="1317"/>
      <c r="CD55" s="1317"/>
      <c r="CE55" s="1317"/>
      <c r="CF55" s="1317">
        <v>47.9</v>
      </c>
      <c r="CG55" s="1317"/>
      <c r="CH55" s="1317"/>
      <c r="CI55" s="1317"/>
      <c r="CJ55" s="1317"/>
      <c r="CK55" s="1317"/>
      <c r="CL55" s="1317"/>
      <c r="CM55" s="1317"/>
      <c r="CN55" s="1317">
        <v>49</v>
      </c>
      <c r="CO55" s="1317"/>
      <c r="CP55" s="1317"/>
      <c r="CQ55" s="1317"/>
      <c r="CR55" s="1317"/>
      <c r="CS55" s="1317"/>
      <c r="CT55" s="1317"/>
      <c r="CU55" s="1317"/>
      <c r="CV55" s="1317">
        <v>41.3</v>
      </c>
      <c r="CW55" s="1317"/>
      <c r="CX55" s="1317"/>
      <c r="CY55" s="1317"/>
      <c r="CZ55" s="1317"/>
      <c r="DA55" s="1317"/>
      <c r="DB55" s="1317"/>
      <c r="DC55" s="1317"/>
    </row>
    <row r="56" spans="1:109" ht="13.2" x14ac:dyDescent="0.2">
      <c r="A56" s="406"/>
      <c r="B56" s="398"/>
      <c r="G56" s="1312"/>
      <c r="H56" s="1312"/>
      <c r="I56" s="1312"/>
      <c r="J56" s="1312"/>
      <c r="K56" s="1328"/>
      <c r="L56" s="1328"/>
      <c r="M56" s="1328"/>
      <c r="N56" s="1328"/>
      <c r="AN56" s="1316"/>
      <c r="AO56" s="1316"/>
      <c r="AP56" s="1316"/>
      <c r="AQ56" s="1316"/>
      <c r="AR56" s="1316"/>
      <c r="AS56" s="1316"/>
      <c r="AT56" s="1316"/>
      <c r="AU56" s="1316"/>
      <c r="AV56" s="1316"/>
      <c r="AW56" s="1316"/>
      <c r="AX56" s="1316"/>
      <c r="AY56" s="1316"/>
      <c r="AZ56" s="1316"/>
      <c r="BA56" s="1316"/>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6" customFormat="1" ht="13.2" x14ac:dyDescent="0.2">
      <c r="B57" s="410"/>
      <c r="G57" s="1312"/>
      <c r="H57" s="1312"/>
      <c r="I57" s="1331"/>
      <c r="J57" s="1331"/>
      <c r="K57" s="1328"/>
      <c r="L57" s="1328"/>
      <c r="M57" s="1328"/>
      <c r="N57" s="1328"/>
      <c r="AM57" s="391"/>
      <c r="AN57" s="1316"/>
      <c r="AO57" s="1316"/>
      <c r="AP57" s="1316"/>
      <c r="AQ57" s="1316"/>
      <c r="AR57" s="1316"/>
      <c r="AS57" s="1316"/>
      <c r="AT57" s="1316"/>
      <c r="AU57" s="1316"/>
      <c r="AV57" s="1316"/>
      <c r="AW57" s="1316"/>
      <c r="AX57" s="1316"/>
      <c r="AY57" s="1316"/>
      <c r="AZ57" s="1316"/>
      <c r="BA57" s="1316"/>
      <c r="BB57" s="1318" t="s">
        <v>612</v>
      </c>
      <c r="BC57" s="1318"/>
      <c r="BD57" s="1318"/>
      <c r="BE57" s="1318"/>
      <c r="BF57" s="1318"/>
      <c r="BG57" s="1318"/>
      <c r="BH57" s="1318"/>
      <c r="BI57" s="1318"/>
      <c r="BJ57" s="1318"/>
      <c r="BK57" s="1318"/>
      <c r="BL57" s="1318"/>
      <c r="BM57" s="1318"/>
      <c r="BN57" s="1318"/>
      <c r="BO57" s="1318"/>
      <c r="BP57" s="1317">
        <v>58.3</v>
      </c>
      <c r="BQ57" s="1317"/>
      <c r="BR57" s="1317"/>
      <c r="BS57" s="1317"/>
      <c r="BT57" s="1317"/>
      <c r="BU57" s="1317"/>
      <c r="BV57" s="1317"/>
      <c r="BW57" s="1317"/>
      <c r="BX57" s="1317">
        <v>59.6</v>
      </c>
      <c r="BY57" s="1317"/>
      <c r="BZ57" s="1317"/>
      <c r="CA57" s="1317"/>
      <c r="CB57" s="1317"/>
      <c r="CC57" s="1317"/>
      <c r="CD57" s="1317"/>
      <c r="CE57" s="1317"/>
      <c r="CF57" s="1317">
        <v>60.8</v>
      </c>
      <c r="CG57" s="1317"/>
      <c r="CH57" s="1317"/>
      <c r="CI57" s="1317"/>
      <c r="CJ57" s="1317"/>
      <c r="CK57" s="1317"/>
      <c r="CL57" s="1317"/>
      <c r="CM57" s="1317"/>
      <c r="CN57" s="1317">
        <v>61</v>
      </c>
      <c r="CO57" s="1317"/>
      <c r="CP57" s="1317"/>
      <c r="CQ57" s="1317"/>
      <c r="CR57" s="1317"/>
      <c r="CS57" s="1317"/>
      <c r="CT57" s="1317"/>
      <c r="CU57" s="1317"/>
      <c r="CV57" s="1317">
        <v>63</v>
      </c>
      <c r="CW57" s="1317"/>
      <c r="CX57" s="1317"/>
      <c r="CY57" s="1317"/>
      <c r="CZ57" s="1317"/>
      <c r="DA57" s="1317"/>
      <c r="DB57" s="1317"/>
      <c r="DC57" s="1317"/>
      <c r="DD57" s="411"/>
      <c r="DE57" s="410"/>
    </row>
    <row r="58" spans="1:109" s="406" customFormat="1" ht="13.2" x14ac:dyDescent="0.2">
      <c r="A58" s="391"/>
      <c r="B58" s="410"/>
      <c r="G58" s="1312"/>
      <c r="H58" s="1312"/>
      <c r="I58" s="1331"/>
      <c r="J58" s="1331"/>
      <c r="K58" s="1328"/>
      <c r="L58" s="1328"/>
      <c r="M58" s="1328"/>
      <c r="N58" s="1328"/>
      <c r="AM58" s="391"/>
      <c r="AN58" s="1316"/>
      <c r="AO58" s="1316"/>
      <c r="AP58" s="1316"/>
      <c r="AQ58" s="1316"/>
      <c r="AR58" s="1316"/>
      <c r="AS58" s="1316"/>
      <c r="AT58" s="1316"/>
      <c r="AU58" s="1316"/>
      <c r="AV58" s="1316"/>
      <c r="AW58" s="1316"/>
      <c r="AX58" s="1316"/>
      <c r="AY58" s="1316"/>
      <c r="AZ58" s="1316"/>
      <c r="BA58" s="1316"/>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1"/>
      <c r="DE58" s="410"/>
    </row>
    <row r="59" spans="1:109" s="406" customFormat="1" ht="13.2" x14ac:dyDescent="0.2">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ht="13.2" x14ac:dyDescent="0.2">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ht="13.2" x14ac:dyDescent="0.2">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ht="13.2" x14ac:dyDescent="0.2">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6.2" x14ac:dyDescent="0.2">
      <c r="B63" s="417" t="s">
        <v>614</v>
      </c>
    </row>
    <row r="64" spans="1:109" ht="13.2" x14ac:dyDescent="0.2">
      <c r="B64" s="398"/>
      <c r="G64" s="405"/>
      <c r="I64" s="418"/>
      <c r="J64" s="418"/>
      <c r="K64" s="418"/>
      <c r="L64" s="418"/>
      <c r="M64" s="418"/>
      <c r="N64" s="419"/>
      <c r="AM64" s="405"/>
      <c r="AN64" s="405" t="s">
        <v>608</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ht="13.2" x14ac:dyDescent="0.2">
      <c r="B65" s="398"/>
      <c r="AN65" s="1319" t="s">
        <v>617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8"/>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8"/>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8"/>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8"/>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ht="13.2" x14ac:dyDescent="0.2">
      <c r="B71" s="398"/>
      <c r="G71" s="423"/>
      <c r="I71" s="424"/>
      <c r="J71" s="421"/>
      <c r="K71" s="421"/>
      <c r="L71" s="422"/>
      <c r="M71" s="421"/>
      <c r="N71" s="422"/>
      <c r="AM71" s="423"/>
      <c r="AN71" s="391" t="s">
        <v>609</v>
      </c>
    </row>
    <row r="72" spans="2:107" ht="13.2" x14ac:dyDescent="0.2">
      <c r="B72" s="398"/>
      <c r="G72" s="1312"/>
      <c r="H72" s="1312"/>
      <c r="I72" s="1312"/>
      <c r="J72" s="1312"/>
      <c r="K72" s="408"/>
      <c r="L72" s="408"/>
      <c r="M72" s="409"/>
      <c r="N72" s="409"/>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ht="13.2" x14ac:dyDescent="0.2">
      <c r="B73" s="398"/>
      <c r="G73" s="1329"/>
      <c r="H73" s="1329"/>
      <c r="I73" s="1329"/>
      <c r="J73" s="1329"/>
      <c r="K73" s="1332"/>
      <c r="L73" s="1332"/>
      <c r="M73" s="1332"/>
      <c r="N73" s="1332"/>
      <c r="AM73" s="407"/>
      <c r="AN73" s="1318" t="s">
        <v>610</v>
      </c>
      <c r="AO73" s="1318"/>
      <c r="AP73" s="1318"/>
      <c r="AQ73" s="1318"/>
      <c r="AR73" s="1318"/>
      <c r="AS73" s="1318"/>
      <c r="AT73" s="1318"/>
      <c r="AU73" s="1318"/>
      <c r="AV73" s="1318"/>
      <c r="AW73" s="1318"/>
      <c r="AX73" s="1318"/>
      <c r="AY73" s="1318"/>
      <c r="AZ73" s="1318"/>
      <c r="BA73" s="1318"/>
      <c r="BB73" s="1318" t="s">
        <v>611</v>
      </c>
      <c r="BC73" s="1318"/>
      <c r="BD73" s="1318"/>
      <c r="BE73" s="1318"/>
      <c r="BF73" s="1318"/>
      <c r="BG73" s="1318"/>
      <c r="BH73" s="1318"/>
      <c r="BI73" s="1318"/>
      <c r="BJ73" s="1318"/>
      <c r="BK73" s="1318"/>
      <c r="BL73" s="1318"/>
      <c r="BM73" s="1318"/>
      <c r="BN73" s="1318"/>
      <c r="BO73" s="1318"/>
      <c r="BP73" s="1317">
        <v>134.69999999999999</v>
      </c>
      <c r="BQ73" s="1317"/>
      <c r="BR73" s="1317"/>
      <c r="BS73" s="1317"/>
      <c r="BT73" s="1317"/>
      <c r="BU73" s="1317"/>
      <c r="BV73" s="1317"/>
      <c r="BW73" s="1317"/>
      <c r="BX73" s="1317">
        <v>145.69999999999999</v>
      </c>
      <c r="BY73" s="1317"/>
      <c r="BZ73" s="1317"/>
      <c r="CA73" s="1317"/>
      <c r="CB73" s="1317"/>
      <c r="CC73" s="1317"/>
      <c r="CD73" s="1317"/>
      <c r="CE73" s="1317"/>
      <c r="CF73" s="1317">
        <v>151.5</v>
      </c>
      <c r="CG73" s="1317"/>
      <c r="CH73" s="1317"/>
      <c r="CI73" s="1317"/>
      <c r="CJ73" s="1317"/>
      <c r="CK73" s="1317"/>
      <c r="CL73" s="1317"/>
      <c r="CM73" s="1317"/>
      <c r="CN73" s="1317">
        <v>147.1</v>
      </c>
      <c r="CO73" s="1317"/>
      <c r="CP73" s="1317"/>
      <c r="CQ73" s="1317"/>
      <c r="CR73" s="1317"/>
      <c r="CS73" s="1317"/>
      <c r="CT73" s="1317"/>
      <c r="CU73" s="1317"/>
      <c r="CV73" s="1317">
        <v>114.3</v>
      </c>
      <c r="CW73" s="1317"/>
      <c r="CX73" s="1317"/>
      <c r="CY73" s="1317"/>
      <c r="CZ73" s="1317"/>
      <c r="DA73" s="1317"/>
      <c r="DB73" s="1317"/>
      <c r="DC73" s="1317"/>
    </row>
    <row r="74" spans="2:107" ht="13.2" x14ac:dyDescent="0.2">
      <c r="B74" s="398"/>
      <c r="G74" s="1329"/>
      <c r="H74" s="1329"/>
      <c r="I74" s="1329"/>
      <c r="J74" s="1329"/>
      <c r="K74" s="1332"/>
      <c r="L74" s="1332"/>
      <c r="M74" s="1332"/>
      <c r="N74" s="1332"/>
      <c r="AM74" s="407"/>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2" x14ac:dyDescent="0.2">
      <c r="B75" s="398"/>
      <c r="G75" s="1329"/>
      <c r="H75" s="1329"/>
      <c r="I75" s="1312"/>
      <c r="J75" s="1312"/>
      <c r="K75" s="1328"/>
      <c r="L75" s="1328"/>
      <c r="M75" s="1328"/>
      <c r="N75" s="1328"/>
      <c r="AM75" s="407"/>
      <c r="AN75" s="1318"/>
      <c r="AO75" s="1318"/>
      <c r="AP75" s="1318"/>
      <c r="AQ75" s="1318"/>
      <c r="AR75" s="1318"/>
      <c r="AS75" s="1318"/>
      <c r="AT75" s="1318"/>
      <c r="AU75" s="1318"/>
      <c r="AV75" s="1318"/>
      <c r="AW75" s="1318"/>
      <c r="AX75" s="1318"/>
      <c r="AY75" s="1318"/>
      <c r="AZ75" s="1318"/>
      <c r="BA75" s="1318"/>
      <c r="BB75" s="1318" t="s">
        <v>615</v>
      </c>
      <c r="BC75" s="1318"/>
      <c r="BD75" s="1318"/>
      <c r="BE75" s="1318"/>
      <c r="BF75" s="1318"/>
      <c r="BG75" s="1318"/>
      <c r="BH75" s="1318"/>
      <c r="BI75" s="1318"/>
      <c r="BJ75" s="1318"/>
      <c r="BK75" s="1318"/>
      <c r="BL75" s="1318"/>
      <c r="BM75" s="1318"/>
      <c r="BN75" s="1318"/>
      <c r="BO75" s="1318"/>
      <c r="BP75" s="1317">
        <v>12.7</v>
      </c>
      <c r="BQ75" s="1317"/>
      <c r="BR75" s="1317"/>
      <c r="BS75" s="1317"/>
      <c r="BT75" s="1317"/>
      <c r="BU75" s="1317"/>
      <c r="BV75" s="1317"/>
      <c r="BW75" s="1317"/>
      <c r="BX75" s="1317">
        <v>13.2</v>
      </c>
      <c r="BY75" s="1317"/>
      <c r="BZ75" s="1317"/>
      <c r="CA75" s="1317"/>
      <c r="CB75" s="1317"/>
      <c r="CC75" s="1317"/>
      <c r="CD75" s="1317"/>
      <c r="CE75" s="1317"/>
      <c r="CF75" s="1317">
        <v>14.8</v>
      </c>
      <c r="CG75" s="1317"/>
      <c r="CH75" s="1317"/>
      <c r="CI75" s="1317"/>
      <c r="CJ75" s="1317"/>
      <c r="CK75" s="1317"/>
      <c r="CL75" s="1317"/>
      <c r="CM75" s="1317"/>
      <c r="CN75" s="1317">
        <v>16</v>
      </c>
      <c r="CO75" s="1317"/>
      <c r="CP75" s="1317"/>
      <c r="CQ75" s="1317"/>
      <c r="CR75" s="1317"/>
      <c r="CS75" s="1317"/>
      <c r="CT75" s="1317"/>
      <c r="CU75" s="1317"/>
      <c r="CV75" s="1317">
        <v>16.399999999999999</v>
      </c>
      <c r="CW75" s="1317"/>
      <c r="CX75" s="1317"/>
      <c r="CY75" s="1317"/>
      <c r="CZ75" s="1317"/>
      <c r="DA75" s="1317"/>
      <c r="DB75" s="1317"/>
      <c r="DC75" s="1317"/>
    </row>
    <row r="76" spans="2:107" ht="13.2" x14ac:dyDescent="0.2">
      <c r="B76" s="398"/>
      <c r="G76" s="1329"/>
      <c r="H76" s="1329"/>
      <c r="I76" s="1312"/>
      <c r="J76" s="1312"/>
      <c r="K76" s="1328"/>
      <c r="L76" s="1328"/>
      <c r="M76" s="1328"/>
      <c r="N76" s="1328"/>
      <c r="AM76" s="407"/>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2" x14ac:dyDescent="0.2">
      <c r="B77" s="398"/>
      <c r="G77" s="1312"/>
      <c r="H77" s="1312"/>
      <c r="I77" s="1312"/>
      <c r="J77" s="1312"/>
      <c r="K77" s="1332"/>
      <c r="L77" s="1332"/>
      <c r="M77" s="1332"/>
      <c r="N77" s="1332"/>
      <c r="AN77" s="1316" t="s">
        <v>613</v>
      </c>
      <c r="AO77" s="1316"/>
      <c r="AP77" s="1316"/>
      <c r="AQ77" s="1316"/>
      <c r="AR77" s="1316"/>
      <c r="AS77" s="1316"/>
      <c r="AT77" s="1316"/>
      <c r="AU77" s="1316"/>
      <c r="AV77" s="1316"/>
      <c r="AW77" s="1316"/>
      <c r="AX77" s="1316"/>
      <c r="AY77" s="1316"/>
      <c r="AZ77" s="1316"/>
      <c r="BA77" s="1316"/>
      <c r="BB77" s="1318" t="s">
        <v>611</v>
      </c>
      <c r="BC77" s="1318"/>
      <c r="BD77" s="1318"/>
      <c r="BE77" s="1318"/>
      <c r="BF77" s="1318"/>
      <c r="BG77" s="1318"/>
      <c r="BH77" s="1318"/>
      <c r="BI77" s="1318"/>
      <c r="BJ77" s="1318"/>
      <c r="BK77" s="1318"/>
      <c r="BL77" s="1318"/>
      <c r="BM77" s="1318"/>
      <c r="BN77" s="1318"/>
      <c r="BO77" s="1318"/>
      <c r="BP77" s="1317">
        <v>54.6</v>
      </c>
      <c r="BQ77" s="1317"/>
      <c r="BR77" s="1317"/>
      <c r="BS77" s="1317"/>
      <c r="BT77" s="1317"/>
      <c r="BU77" s="1317"/>
      <c r="BV77" s="1317"/>
      <c r="BW77" s="1317"/>
      <c r="BX77" s="1317">
        <v>53.2</v>
      </c>
      <c r="BY77" s="1317"/>
      <c r="BZ77" s="1317"/>
      <c r="CA77" s="1317"/>
      <c r="CB77" s="1317"/>
      <c r="CC77" s="1317"/>
      <c r="CD77" s="1317"/>
      <c r="CE77" s="1317"/>
      <c r="CF77" s="1317">
        <v>47.9</v>
      </c>
      <c r="CG77" s="1317"/>
      <c r="CH77" s="1317"/>
      <c r="CI77" s="1317"/>
      <c r="CJ77" s="1317"/>
      <c r="CK77" s="1317"/>
      <c r="CL77" s="1317"/>
      <c r="CM77" s="1317"/>
      <c r="CN77" s="1317">
        <v>49</v>
      </c>
      <c r="CO77" s="1317"/>
      <c r="CP77" s="1317"/>
      <c r="CQ77" s="1317"/>
      <c r="CR77" s="1317"/>
      <c r="CS77" s="1317"/>
      <c r="CT77" s="1317"/>
      <c r="CU77" s="1317"/>
      <c r="CV77" s="1317">
        <v>41.3</v>
      </c>
      <c r="CW77" s="1317"/>
      <c r="CX77" s="1317"/>
      <c r="CY77" s="1317"/>
      <c r="CZ77" s="1317"/>
      <c r="DA77" s="1317"/>
      <c r="DB77" s="1317"/>
      <c r="DC77" s="1317"/>
    </row>
    <row r="78" spans="2:107" ht="13.2" x14ac:dyDescent="0.2">
      <c r="B78" s="398"/>
      <c r="G78" s="1312"/>
      <c r="H78" s="1312"/>
      <c r="I78" s="1312"/>
      <c r="J78" s="1312"/>
      <c r="K78" s="1332"/>
      <c r="L78" s="1332"/>
      <c r="M78" s="1332"/>
      <c r="N78" s="1332"/>
      <c r="AN78" s="1316"/>
      <c r="AO78" s="1316"/>
      <c r="AP78" s="1316"/>
      <c r="AQ78" s="1316"/>
      <c r="AR78" s="1316"/>
      <c r="AS78" s="1316"/>
      <c r="AT78" s="1316"/>
      <c r="AU78" s="1316"/>
      <c r="AV78" s="1316"/>
      <c r="AW78" s="1316"/>
      <c r="AX78" s="1316"/>
      <c r="AY78" s="1316"/>
      <c r="AZ78" s="1316"/>
      <c r="BA78" s="1316"/>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2" x14ac:dyDescent="0.2">
      <c r="B79" s="398"/>
      <c r="G79" s="1312"/>
      <c r="H79" s="1312"/>
      <c r="I79" s="1331"/>
      <c r="J79" s="1331"/>
      <c r="K79" s="1333"/>
      <c r="L79" s="1333"/>
      <c r="M79" s="1333"/>
      <c r="N79" s="1333"/>
      <c r="AN79" s="1316"/>
      <c r="AO79" s="1316"/>
      <c r="AP79" s="1316"/>
      <c r="AQ79" s="1316"/>
      <c r="AR79" s="1316"/>
      <c r="AS79" s="1316"/>
      <c r="AT79" s="1316"/>
      <c r="AU79" s="1316"/>
      <c r="AV79" s="1316"/>
      <c r="AW79" s="1316"/>
      <c r="AX79" s="1316"/>
      <c r="AY79" s="1316"/>
      <c r="AZ79" s="1316"/>
      <c r="BA79" s="1316"/>
      <c r="BB79" s="1318" t="s">
        <v>615</v>
      </c>
      <c r="BC79" s="1318"/>
      <c r="BD79" s="1318"/>
      <c r="BE79" s="1318"/>
      <c r="BF79" s="1318"/>
      <c r="BG79" s="1318"/>
      <c r="BH79" s="1318"/>
      <c r="BI79" s="1318"/>
      <c r="BJ79" s="1318"/>
      <c r="BK79" s="1318"/>
      <c r="BL79" s="1318"/>
      <c r="BM79" s="1318"/>
      <c r="BN79" s="1318"/>
      <c r="BO79" s="1318"/>
      <c r="BP79" s="1317">
        <v>10</v>
      </c>
      <c r="BQ79" s="1317"/>
      <c r="BR79" s="1317"/>
      <c r="BS79" s="1317"/>
      <c r="BT79" s="1317"/>
      <c r="BU79" s="1317"/>
      <c r="BV79" s="1317"/>
      <c r="BW79" s="1317"/>
      <c r="BX79" s="1317">
        <v>9.8000000000000007</v>
      </c>
      <c r="BY79" s="1317"/>
      <c r="BZ79" s="1317"/>
      <c r="CA79" s="1317"/>
      <c r="CB79" s="1317"/>
      <c r="CC79" s="1317"/>
      <c r="CD79" s="1317"/>
      <c r="CE79" s="1317"/>
      <c r="CF79" s="1317">
        <v>9.6</v>
      </c>
      <c r="CG79" s="1317"/>
      <c r="CH79" s="1317"/>
      <c r="CI79" s="1317"/>
      <c r="CJ79" s="1317"/>
      <c r="CK79" s="1317"/>
      <c r="CL79" s="1317"/>
      <c r="CM79" s="1317"/>
      <c r="CN79" s="1317">
        <v>9.5</v>
      </c>
      <c r="CO79" s="1317"/>
      <c r="CP79" s="1317"/>
      <c r="CQ79" s="1317"/>
      <c r="CR79" s="1317"/>
      <c r="CS79" s="1317"/>
      <c r="CT79" s="1317"/>
      <c r="CU79" s="1317"/>
      <c r="CV79" s="1317">
        <v>9.1999999999999993</v>
      </c>
      <c r="CW79" s="1317"/>
      <c r="CX79" s="1317"/>
      <c r="CY79" s="1317"/>
      <c r="CZ79" s="1317"/>
      <c r="DA79" s="1317"/>
      <c r="DB79" s="1317"/>
      <c r="DC79" s="1317"/>
    </row>
    <row r="80" spans="2:107" ht="13.2" x14ac:dyDescent="0.2">
      <c r="B80" s="398"/>
      <c r="G80" s="1312"/>
      <c r="H80" s="1312"/>
      <c r="I80" s="1331"/>
      <c r="J80" s="1331"/>
      <c r="K80" s="1333"/>
      <c r="L80" s="1333"/>
      <c r="M80" s="1333"/>
      <c r="N80" s="1333"/>
      <c r="AN80" s="1316"/>
      <c r="AO80" s="1316"/>
      <c r="AP80" s="1316"/>
      <c r="AQ80" s="1316"/>
      <c r="AR80" s="1316"/>
      <c r="AS80" s="1316"/>
      <c r="AT80" s="1316"/>
      <c r="AU80" s="1316"/>
      <c r="AV80" s="1316"/>
      <c r="AW80" s="1316"/>
      <c r="AX80" s="1316"/>
      <c r="AY80" s="1316"/>
      <c r="AZ80" s="1316"/>
      <c r="BA80" s="1316"/>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2" x14ac:dyDescent="0.2">
      <c r="B81" s="398"/>
    </row>
    <row r="82" spans="2:109" ht="16.2" x14ac:dyDescent="0.2">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ht="13.2" x14ac:dyDescent="0.2">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ht="13.2" x14ac:dyDescent="0.2">
      <c r="DD84" s="391"/>
      <c r="DE84" s="391"/>
    </row>
    <row r="85" spans="2:109" ht="13.2" x14ac:dyDescent="0.2">
      <c r="DD85" s="391"/>
      <c r="DE85" s="391"/>
    </row>
    <row r="86" spans="2:109" ht="13.2" hidden="1" x14ac:dyDescent="0.2">
      <c r="DD86" s="391"/>
      <c r="DE86" s="391"/>
    </row>
    <row r="87" spans="2:109" ht="13.2" hidden="1" x14ac:dyDescent="0.2">
      <c r="K87" s="426"/>
      <c r="AQ87" s="426"/>
      <c r="BC87" s="426"/>
      <c r="BO87" s="426"/>
      <c r="CA87" s="426"/>
      <c r="CM87" s="426"/>
      <c r="CY87" s="426"/>
      <c r="DD87" s="391"/>
      <c r="DE87" s="391"/>
    </row>
    <row r="88" spans="2:109" ht="13.2" hidden="1" x14ac:dyDescent="0.2">
      <c r="DD88" s="391"/>
      <c r="DE88" s="391"/>
    </row>
    <row r="89" spans="2:109" ht="13.2" hidden="1" x14ac:dyDescent="0.2">
      <c r="DD89" s="391"/>
      <c r="DE89" s="391"/>
    </row>
    <row r="90" spans="2:109" ht="13.2" hidden="1" x14ac:dyDescent="0.2">
      <c r="DD90" s="391"/>
      <c r="DE90" s="391"/>
    </row>
    <row r="91" spans="2:109" ht="13.2" hidden="1" x14ac:dyDescent="0.2">
      <c r="DD91" s="391"/>
      <c r="DE91" s="391"/>
    </row>
    <row r="92" spans="2:109" ht="13.5" hidden="1" customHeight="1" x14ac:dyDescent="0.2">
      <c r="DD92" s="391"/>
      <c r="DE92" s="391"/>
    </row>
    <row r="93" spans="2:109" ht="13.5" hidden="1" customHeight="1" x14ac:dyDescent="0.2">
      <c r="DD93" s="391"/>
      <c r="DE93" s="391"/>
    </row>
    <row r="94" spans="2:109" ht="13.5" hidden="1" customHeight="1" x14ac:dyDescent="0.2">
      <c r="DD94" s="391"/>
      <c r="DE94" s="391"/>
    </row>
    <row r="95" spans="2:109" ht="13.5" hidden="1" customHeight="1" x14ac:dyDescent="0.2">
      <c r="DD95" s="391"/>
      <c r="DE95" s="391"/>
    </row>
    <row r="96" spans="2:109" ht="13.5" hidden="1" customHeight="1" x14ac:dyDescent="0.2">
      <c r="DD96" s="391"/>
      <c r="DE96" s="391"/>
    </row>
    <row r="97" s="391" customFormat="1" ht="13.5" hidden="1" customHeight="1" x14ac:dyDescent="0.2"/>
    <row r="98" s="391" customFormat="1" ht="13.5" hidden="1" customHeight="1" x14ac:dyDescent="0.2"/>
    <row r="99" s="391" customFormat="1" ht="13.5" hidden="1" customHeight="1" x14ac:dyDescent="0.2"/>
    <row r="100" s="391" customFormat="1" ht="13.5" hidden="1" customHeight="1" x14ac:dyDescent="0.2"/>
    <row r="101" s="391" customFormat="1" ht="13.5" hidden="1" customHeight="1" x14ac:dyDescent="0.2"/>
    <row r="102" s="391" customFormat="1" ht="13.5" hidden="1" customHeight="1" x14ac:dyDescent="0.2"/>
    <row r="103" s="391" customFormat="1" ht="13.5" hidden="1" customHeight="1" x14ac:dyDescent="0.2"/>
    <row r="104" s="391" customFormat="1" ht="13.5" hidden="1" customHeight="1" x14ac:dyDescent="0.2"/>
    <row r="105" s="391" customFormat="1" ht="13.5" hidden="1" customHeight="1" x14ac:dyDescent="0.2"/>
    <row r="106" s="391" customFormat="1" ht="13.5" hidden="1" customHeight="1" x14ac:dyDescent="0.2"/>
    <row r="107" s="391" customFormat="1" ht="13.5" hidden="1" customHeight="1" x14ac:dyDescent="0.2"/>
    <row r="108" s="391" customFormat="1" ht="13.5" hidden="1" customHeight="1" x14ac:dyDescent="0.2"/>
    <row r="109" s="391" customFormat="1" ht="13.5" hidden="1" customHeight="1" x14ac:dyDescent="0.2"/>
    <row r="110" s="391" customFormat="1" ht="13.5" hidden="1" customHeight="1" x14ac:dyDescent="0.2"/>
    <row r="111" s="391" customFormat="1" ht="13.5" hidden="1" customHeight="1" x14ac:dyDescent="0.2"/>
    <row r="112" s="391" customFormat="1" ht="13.5" hidden="1" customHeight="1" x14ac:dyDescent="0.2"/>
    <row r="113" s="391" customFormat="1" ht="13.5" hidden="1" customHeight="1" x14ac:dyDescent="0.2"/>
    <row r="114" s="391" customFormat="1" ht="13.5" hidden="1" customHeight="1" x14ac:dyDescent="0.2"/>
    <row r="115" s="391" customFormat="1" ht="13.5" hidden="1" customHeight="1" x14ac:dyDescent="0.2"/>
    <row r="116" s="391" customFormat="1" ht="13.5" hidden="1" customHeight="1" x14ac:dyDescent="0.2"/>
    <row r="117" s="391" customFormat="1" ht="13.5" hidden="1" customHeight="1" x14ac:dyDescent="0.2"/>
    <row r="118" s="391" customFormat="1" ht="13.5" hidden="1" customHeight="1" x14ac:dyDescent="0.2"/>
    <row r="119" s="391" customFormat="1" ht="13.5" hidden="1" customHeight="1" x14ac:dyDescent="0.2"/>
    <row r="120" s="391" customFormat="1" ht="13.5" hidden="1" customHeight="1" x14ac:dyDescent="0.2"/>
    <row r="121" s="391" customFormat="1" ht="13.5" hidden="1" customHeight="1" x14ac:dyDescent="0.2"/>
    <row r="122" s="391" customFormat="1" ht="13.5" hidden="1" customHeight="1" x14ac:dyDescent="0.2"/>
    <row r="123" s="391" customFormat="1" ht="13.5" hidden="1" customHeight="1" x14ac:dyDescent="0.2"/>
    <row r="124" s="391" customFormat="1" ht="13.5" hidden="1" customHeight="1" x14ac:dyDescent="0.2"/>
    <row r="125" s="391" customFormat="1" ht="13.5" hidden="1" customHeight="1" x14ac:dyDescent="0.2"/>
    <row r="126" s="391" customFormat="1" ht="13.5" hidden="1" customHeight="1" x14ac:dyDescent="0.2"/>
    <row r="127" s="391" customFormat="1" ht="13.5" hidden="1" customHeight="1" x14ac:dyDescent="0.2"/>
    <row r="128" s="391" customFormat="1" ht="13.5" hidden="1" customHeight="1" x14ac:dyDescent="0.2"/>
    <row r="129" s="391" customFormat="1" ht="13.5" hidden="1" customHeight="1" x14ac:dyDescent="0.2"/>
    <row r="130" s="391" customFormat="1" ht="13.5" hidden="1" customHeight="1" x14ac:dyDescent="0.2"/>
    <row r="131" s="391" customFormat="1" ht="13.5" hidden="1" customHeight="1" x14ac:dyDescent="0.2"/>
    <row r="132" s="391" customFormat="1" ht="13.5" hidden="1" customHeight="1" x14ac:dyDescent="0.2"/>
    <row r="133" s="391" customFormat="1" ht="13.5" hidden="1" customHeight="1" x14ac:dyDescent="0.2"/>
    <row r="134" s="391" customFormat="1" ht="13.5" hidden="1" customHeight="1" x14ac:dyDescent="0.2"/>
    <row r="135" s="391" customFormat="1" ht="13.5" hidden="1" customHeight="1" x14ac:dyDescent="0.2"/>
    <row r="136" s="391" customFormat="1" ht="13.5" hidden="1" customHeight="1" x14ac:dyDescent="0.2"/>
    <row r="137" s="391" customFormat="1" ht="13.5" hidden="1" customHeight="1" x14ac:dyDescent="0.2"/>
    <row r="138" s="391" customFormat="1" ht="13.5" hidden="1" customHeight="1" x14ac:dyDescent="0.2"/>
    <row r="139" s="391" customFormat="1" ht="13.5" hidden="1" customHeight="1" x14ac:dyDescent="0.2"/>
    <row r="140" s="391" customFormat="1" ht="13.5" hidden="1" customHeight="1" x14ac:dyDescent="0.2"/>
    <row r="141" s="391" customFormat="1" ht="13.5" hidden="1" customHeight="1" x14ac:dyDescent="0.2"/>
    <row r="142" s="391" customFormat="1" ht="13.5" hidden="1" customHeight="1" x14ac:dyDescent="0.2"/>
    <row r="143" s="391" customFormat="1" ht="13.5" hidden="1" customHeight="1" x14ac:dyDescent="0.2"/>
    <row r="144" s="391" customFormat="1" ht="13.5" hidden="1" customHeight="1" x14ac:dyDescent="0.2"/>
    <row r="145" s="391" customFormat="1" ht="13.5" hidden="1" customHeight="1" x14ac:dyDescent="0.2"/>
    <row r="146" s="391" customFormat="1" ht="13.5" hidden="1" customHeight="1" x14ac:dyDescent="0.2"/>
    <row r="147" s="391" customFormat="1" ht="13.5" hidden="1" customHeight="1" x14ac:dyDescent="0.2"/>
    <row r="148" s="391" customFormat="1" ht="13.5" hidden="1" customHeight="1" x14ac:dyDescent="0.2"/>
    <row r="149" s="391" customFormat="1" ht="13.5" hidden="1" customHeight="1" x14ac:dyDescent="0.2"/>
    <row r="150" s="391" customFormat="1" ht="13.5" hidden="1" customHeight="1" x14ac:dyDescent="0.2"/>
    <row r="151" s="391" customFormat="1" ht="13.5" hidden="1" customHeight="1" x14ac:dyDescent="0.2"/>
    <row r="152" s="391" customFormat="1" ht="13.5" hidden="1" customHeight="1" x14ac:dyDescent="0.2"/>
    <row r="153" s="391" customFormat="1" ht="13.5" hidden="1" customHeight="1" x14ac:dyDescent="0.2"/>
    <row r="154" s="391" customFormat="1" ht="13.5" hidden="1" customHeight="1" x14ac:dyDescent="0.2"/>
    <row r="155" s="391" customFormat="1" ht="13.5" hidden="1" customHeight="1" x14ac:dyDescent="0.2"/>
    <row r="156" s="391" customFormat="1" ht="13.5" hidden="1" customHeight="1" x14ac:dyDescent="0.2"/>
    <row r="157" s="391" customFormat="1" ht="13.5" hidden="1" customHeight="1" x14ac:dyDescent="0.2"/>
    <row r="158" s="391" customFormat="1" ht="13.5" hidden="1" customHeight="1" x14ac:dyDescent="0.2"/>
    <row r="159" s="391" customFormat="1" ht="13.5" hidden="1" customHeight="1" x14ac:dyDescent="0.2"/>
    <row r="160" s="391" customFormat="1" ht="13.5" hidden="1" customHeight="1" x14ac:dyDescent="0.2"/>
  </sheetData>
  <sheetProtection algorithmName="SHA-512" hashValue="8U66Is5UahCmXGv/H2JkJp+UnvgLLZxsFKONSgEr6tRVn0Wz9JBJuVGGmgcyaEHoHh+fyKC+3zgmDlq/2/Mr7w==" saltValue="Nri85keDSwNeU7ezw25s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BH106" sqref="BH106"/>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v60Mo5W5LJev/YTqmOKRwvv/0NuMTxLh88HZPFpzgNwkzqMKxsF+5N/cWKM4xpSJvIu3jO33jRCZYrRQt2cWvQ==" saltValue="OZwpM+fyWFMy23jVHhrxi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BH106" sqref="BH106"/>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HL5Gd4JzburrG8/ETdtDjTzcXnCpayXyMNuMKIRSWb61Ck3j0KPu0u+9QipaVQgFI6Zg3jNafctuog39nWXwEw==" saltValue="lpaY8Jpb2+zOORGpxhqxe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63774</v>
      </c>
      <c r="E3" s="162"/>
      <c r="F3" s="163">
        <v>83280</v>
      </c>
      <c r="G3" s="164"/>
      <c r="H3" s="165"/>
    </row>
    <row r="4" spans="1:8" x14ac:dyDescent="0.2">
      <c r="A4" s="166"/>
      <c r="B4" s="167"/>
      <c r="C4" s="168"/>
      <c r="D4" s="169">
        <v>37515</v>
      </c>
      <c r="E4" s="170"/>
      <c r="F4" s="171">
        <v>43123</v>
      </c>
      <c r="G4" s="172"/>
      <c r="H4" s="173"/>
    </row>
    <row r="5" spans="1:8" x14ac:dyDescent="0.2">
      <c r="A5" s="154" t="s">
        <v>551</v>
      </c>
      <c r="B5" s="159"/>
      <c r="C5" s="160"/>
      <c r="D5" s="161">
        <v>45305</v>
      </c>
      <c r="E5" s="162"/>
      <c r="F5" s="163">
        <v>88968</v>
      </c>
      <c r="G5" s="164"/>
      <c r="H5" s="165"/>
    </row>
    <row r="6" spans="1:8" x14ac:dyDescent="0.2">
      <c r="A6" s="166"/>
      <c r="B6" s="167"/>
      <c r="C6" s="168"/>
      <c r="D6" s="169">
        <v>27822</v>
      </c>
      <c r="E6" s="170"/>
      <c r="F6" s="171">
        <v>45482</v>
      </c>
      <c r="G6" s="172"/>
      <c r="H6" s="173"/>
    </row>
    <row r="7" spans="1:8" x14ac:dyDescent="0.2">
      <c r="A7" s="154" t="s">
        <v>552</v>
      </c>
      <c r="B7" s="159"/>
      <c r="C7" s="160"/>
      <c r="D7" s="161">
        <v>53099</v>
      </c>
      <c r="E7" s="162"/>
      <c r="F7" s="163">
        <v>85173</v>
      </c>
      <c r="G7" s="164"/>
      <c r="H7" s="165"/>
    </row>
    <row r="8" spans="1:8" x14ac:dyDescent="0.2">
      <c r="A8" s="166"/>
      <c r="B8" s="167"/>
      <c r="C8" s="168"/>
      <c r="D8" s="169">
        <v>31532</v>
      </c>
      <c r="E8" s="170"/>
      <c r="F8" s="171">
        <v>43913</v>
      </c>
      <c r="G8" s="172"/>
      <c r="H8" s="173"/>
    </row>
    <row r="9" spans="1:8" x14ac:dyDescent="0.2">
      <c r="A9" s="154" t="s">
        <v>553</v>
      </c>
      <c r="B9" s="159"/>
      <c r="C9" s="160"/>
      <c r="D9" s="161">
        <v>32596</v>
      </c>
      <c r="E9" s="162"/>
      <c r="F9" s="163">
        <v>94081</v>
      </c>
      <c r="G9" s="164"/>
      <c r="H9" s="165"/>
    </row>
    <row r="10" spans="1:8" x14ac:dyDescent="0.2">
      <c r="A10" s="166"/>
      <c r="B10" s="167"/>
      <c r="C10" s="168"/>
      <c r="D10" s="169">
        <v>20785</v>
      </c>
      <c r="E10" s="170"/>
      <c r="F10" s="171">
        <v>48949</v>
      </c>
      <c r="G10" s="172"/>
      <c r="H10" s="173"/>
    </row>
    <row r="11" spans="1:8" x14ac:dyDescent="0.2">
      <c r="A11" s="154" t="s">
        <v>554</v>
      </c>
      <c r="B11" s="159"/>
      <c r="C11" s="160"/>
      <c r="D11" s="161">
        <v>46902</v>
      </c>
      <c r="E11" s="162"/>
      <c r="F11" s="163">
        <v>92632</v>
      </c>
      <c r="G11" s="164"/>
      <c r="H11" s="165"/>
    </row>
    <row r="12" spans="1:8" x14ac:dyDescent="0.2">
      <c r="A12" s="166"/>
      <c r="B12" s="167"/>
      <c r="C12" s="174"/>
      <c r="D12" s="169">
        <v>21694</v>
      </c>
      <c r="E12" s="170"/>
      <c r="F12" s="171">
        <v>47978</v>
      </c>
      <c r="G12" s="172"/>
      <c r="H12" s="173"/>
    </row>
    <row r="13" spans="1:8" x14ac:dyDescent="0.2">
      <c r="A13" s="154"/>
      <c r="B13" s="159"/>
      <c r="C13" s="175"/>
      <c r="D13" s="176">
        <v>48335</v>
      </c>
      <c r="E13" s="177"/>
      <c r="F13" s="178">
        <v>88827</v>
      </c>
      <c r="G13" s="179"/>
      <c r="H13" s="165"/>
    </row>
    <row r="14" spans="1:8" x14ac:dyDescent="0.2">
      <c r="A14" s="166"/>
      <c r="B14" s="167"/>
      <c r="C14" s="168"/>
      <c r="D14" s="169">
        <v>27870</v>
      </c>
      <c r="E14" s="170"/>
      <c r="F14" s="171">
        <v>45889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5.26</v>
      </c>
      <c r="C19" s="180">
        <f>ROUND(VALUE(SUBSTITUTE(実質収支比率等に係る経年分析!G$48,"▲","-")),2)</f>
        <v>4.03</v>
      </c>
      <c r="D19" s="180">
        <f>ROUND(VALUE(SUBSTITUTE(実質収支比率等に係る経年分析!H$48,"▲","-")),2)</f>
        <v>3.94</v>
      </c>
      <c r="E19" s="180">
        <f>ROUND(VALUE(SUBSTITUTE(実質収支比率等に係る経年分析!I$48,"▲","-")),2)</f>
        <v>4.0999999999999996</v>
      </c>
      <c r="F19" s="180">
        <f>ROUND(VALUE(SUBSTITUTE(実質収支比率等に係る経年分析!J$48,"▲","-")),2)</f>
        <v>5.94</v>
      </c>
    </row>
    <row r="20" spans="1:11" x14ac:dyDescent="0.2">
      <c r="A20" s="180" t="s">
        <v>55</v>
      </c>
      <c r="B20" s="180">
        <f>ROUND(VALUE(SUBSTITUTE(実質収支比率等に係る経年分析!F$47,"▲","-")),2)</f>
        <v>9.81</v>
      </c>
      <c r="C20" s="180">
        <f>ROUND(VALUE(SUBSTITUTE(実質収支比率等に係る経年分析!G$47,"▲","-")),2)</f>
        <v>9.93</v>
      </c>
      <c r="D20" s="180">
        <f>ROUND(VALUE(SUBSTITUTE(実質収支比率等に係る経年分析!H$47,"▲","-")),2)</f>
        <v>8.42</v>
      </c>
      <c r="E20" s="180">
        <f>ROUND(VALUE(SUBSTITUTE(実質収支比率等に係る経年分析!I$47,"▲","-")),2)</f>
        <v>7.45</v>
      </c>
      <c r="F20" s="180">
        <f>ROUND(VALUE(SUBSTITUTE(実質収支比率等に係る経年分析!J$47,"▲","-")),2)</f>
        <v>7.27</v>
      </c>
    </row>
    <row r="21" spans="1:11" x14ac:dyDescent="0.2">
      <c r="A21" s="180" t="s">
        <v>56</v>
      </c>
      <c r="B21" s="180">
        <f>IF(ISNUMBER(VALUE(SUBSTITUTE(実質収支比率等に係る経年分析!F$49,"▲","-"))),ROUND(VALUE(SUBSTITUTE(実質収支比率等に係る経年分析!F$49,"▲","-")),2),NA())</f>
        <v>-2.42</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1.94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0.19</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下水道事業会計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居宅介護予防支援事業特別会計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勝沼病院事業会計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2">
      <c r="A34" s="181" t="str">
        <f>IF(連結実質赤字比率に係る赤字・黒字の構成分析!C$36="",NA(),連結実質赤字比率に係る赤字・黒字の構成分析!C$36)</f>
        <v>勝沼ぶどうの丘事業会計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5.93</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8.0299999999999994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1983</v>
      </c>
      <c r="E42" s="182"/>
      <c r="F42" s="182"/>
      <c r="G42" s="182">
        <f>'実質公債費比率（分子）の構造'!L$52</f>
        <v>2092</v>
      </c>
      <c r="H42" s="182"/>
      <c r="I42" s="182"/>
      <c r="J42" s="182">
        <f>'実質公債費比率（分子）の構造'!M$52</f>
        <v>2173</v>
      </c>
      <c r="K42" s="182"/>
      <c r="L42" s="182"/>
      <c r="M42" s="182">
        <f>'実質公債費比率（分子）の構造'!N$52</f>
        <v>2209</v>
      </c>
      <c r="N42" s="182"/>
      <c r="O42" s="182"/>
      <c r="P42" s="182">
        <f>'実質公債費比率（分子）の構造'!O$52</f>
        <v>2300</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98</v>
      </c>
      <c r="C44" s="182"/>
      <c r="D44" s="182"/>
      <c r="E44" s="182">
        <f>'実質公債費比率（分子）の構造'!L$50</f>
        <v>97</v>
      </c>
      <c r="F44" s="182"/>
      <c r="G44" s="182"/>
      <c r="H44" s="182">
        <f>'実質公債費比率（分子）の構造'!M$50</f>
        <v>210</v>
      </c>
      <c r="I44" s="182"/>
      <c r="J44" s="182"/>
      <c r="K44" s="182">
        <f>'実質公債費比率（分子）の構造'!N$50</f>
        <v>207</v>
      </c>
      <c r="L44" s="182"/>
      <c r="M44" s="182"/>
      <c r="N44" s="182">
        <f>'実質公債費比率（分子）の構造'!O$50</f>
        <v>105</v>
      </c>
      <c r="O44" s="182"/>
      <c r="P44" s="182"/>
    </row>
    <row r="45" spans="1:16" x14ac:dyDescent="0.2">
      <c r="A45" s="182" t="s">
        <v>66</v>
      </c>
      <c r="B45" s="182">
        <f>'実質公債費比率（分子）の構造'!K$49</f>
        <v>108</v>
      </c>
      <c r="C45" s="182"/>
      <c r="D45" s="182"/>
      <c r="E45" s="182">
        <f>'実質公債費比率（分子）の構造'!L$49</f>
        <v>130</v>
      </c>
      <c r="F45" s="182"/>
      <c r="G45" s="182"/>
      <c r="H45" s="182">
        <f>'実質公債費比率（分子）の構造'!M$49</f>
        <v>137</v>
      </c>
      <c r="I45" s="182"/>
      <c r="J45" s="182"/>
      <c r="K45" s="182">
        <f>'実質公債費比率（分子）の構造'!N$49</f>
        <v>193</v>
      </c>
      <c r="L45" s="182"/>
      <c r="M45" s="182"/>
      <c r="N45" s="182">
        <f>'実質公債費比率（分子）の構造'!O$49</f>
        <v>245</v>
      </c>
      <c r="O45" s="182"/>
      <c r="P45" s="182"/>
    </row>
    <row r="46" spans="1:16" x14ac:dyDescent="0.2">
      <c r="A46" s="182" t="s">
        <v>67</v>
      </c>
      <c r="B46" s="182">
        <f>'実質公債費比率（分子）の構造'!K$48</f>
        <v>713</v>
      </c>
      <c r="C46" s="182"/>
      <c r="D46" s="182"/>
      <c r="E46" s="182">
        <f>'実質公債費比率（分子）の構造'!L$48</f>
        <v>845</v>
      </c>
      <c r="F46" s="182"/>
      <c r="G46" s="182"/>
      <c r="H46" s="182">
        <f>'実質公債費比率（分子）の構造'!M$48</f>
        <v>861</v>
      </c>
      <c r="I46" s="182"/>
      <c r="J46" s="182"/>
      <c r="K46" s="182">
        <f>'実質公債費比率（分子）の構造'!N$48</f>
        <v>798</v>
      </c>
      <c r="L46" s="182"/>
      <c r="M46" s="182"/>
      <c r="N46" s="182">
        <f>'実質公債費比率（分子）の構造'!O$48</f>
        <v>827</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2166</v>
      </c>
      <c r="C49" s="182"/>
      <c r="D49" s="182"/>
      <c r="E49" s="182">
        <f>'実質公債費比率（分子）の構造'!L$45</f>
        <v>2191</v>
      </c>
      <c r="F49" s="182"/>
      <c r="G49" s="182"/>
      <c r="H49" s="182">
        <f>'実質公債費比率（分子）の構造'!M$45</f>
        <v>2286</v>
      </c>
      <c r="I49" s="182"/>
      <c r="J49" s="182"/>
      <c r="K49" s="182">
        <f>'実質公債費比率（分子）の構造'!N$45</f>
        <v>2345</v>
      </c>
      <c r="L49" s="182"/>
      <c r="M49" s="182"/>
      <c r="N49" s="182">
        <f>'実質公債費比率（分子）の構造'!O$45</f>
        <v>2405</v>
      </c>
      <c r="O49" s="182"/>
      <c r="P49" s="182"/>
    </row>
    <row r="50" spans="1:16" x14ac:dyDescent="0.2">
      <c r="A50" s="182" t="s">
        <v>70</v>
      </c>
      <c r="B50" s="182" t="e">
        <f>NA()</f>
        <v>#N/A</v>
      </c>
      <c r="C50" s="182">
        <f>IF(ISNUMBER('実質公債費比率（分子）の構造'!K$53),'実質公債費比率（分子）の構造'!K$53,NA())</f>
        <v>1102</v>
      </c>
      <c r="D50" s="182" t="e">
        <f>NA()</f>
        <v>#N/A</v>
      </c>
      <c r="E50" s="182" t="e">
        <f>NA()</f>
        <v>#N/A</v>
      </c>
      <c r="F50" s="182">
        <f>IF(ISNUMBER('実質公債費比率（分子）の構造'!L$53),'実質公債費比率（分子）の構造'!L$53,NA())</f>
        <v>1171</v>
      </c>
      <c r="G50" s="182" t="e">
        <f>NA()</f>
        <v>#N/A</v>
      </c>
      <c r="H50" s="182" t="e">
        <f>NA()</f>
        <v>#N/A</v>
      </c>
      <c r="I50" s="182">
        <f>IF(ISNUMBER('実質公債費比率（分子）の構造'!M$53),'実質公債費比率（分子）の構造'!M$53,NA())</f>
        <v>1321</v>
      </c>
      <c r="J50" s="182" t="e">
        <f>NA()</f>
        <v>#N/A</v>
      </c>
      <c r="K50" s="182" t="e">
        <f>NA()</f>
        <v>#N/A</v>
      </c>
      <c r="L50" s="182">
        <f>IF(ISNUMBER('実質公債費比率（分子）の構造'!N$53),'実質公債費比率（分子）の構造'!N$53,NA())</f>
        <v>1334</v>
      </c>
      <c r="M50" s="182" t="e">
        <f>NA()</f>
        <v>#N/A</v>
      </c>
      <c r="N50" s="182" t="e">
        <f>NA()</f>
        <v>#N/A</v>
      </c>
      <c r="O50" s="182">
        <f>IF(ISNUMBER('実質公債費比率（分子）の構造'!O$53),'実質公債費比率（分子）の構造'!O$53,NA())</f>
        <v>1282</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24389</v>
      </c>
      <c r="E56" s="181"/>
      <c r="F56" s="181"/>
      <c r="G56" s="181">
        <f>'将来負担比率（分子）の構造'!J$52</f>
        <v>23536</v>
      </c>
      <c r="H56" s="181"/>
      <c r="I56" s="181"/>
      <c r="J56" s="181">
        <f>'将来負担比率（分子）の構造'!K$52</f>
        <v>22547</v>
      </c>
      <c r="K56" s="181"/>
      <c r="L56" s="181"/>
      <c r="M56" s="181">
        <f>'将来負担比率（分子）の構造'!L$52</f>
        <v>21395</v>
      </c>
      <c r="N56" s="181"/>
      <c r="O56" s="181"/>
      <c r="P56" s="181">
        <f>'将来負担比率（分子）の構造'!M$52</f>
        <v>20042</v>
      </c>
    </row>
    <row r="57" spans="1:16" x14ac:dyDescent="0.2">
      <c r="A57" s="181" t="s">
        <v>42</v>
      </c>
      <c r="B57" s="181"/>
      <c r="C57" s="181"/>
      <c r="D57" s="181">
        <f>'将来負担比率（分子）の構造'!I$51</f>
        <v>1358</v>
      </c>
      <c r="E57" s="181"/>
      <c r="F57" s="181"/>
      <c r="G57" s="181">
        <f>'将来負担比率（分子）の構造'!J$51</f>
        <v>712</v>
      </c>
      <c r="H57" s="181"/>
      <c r="I57" s="181"/>
      <c r="J57" s="181">
        <f>'将来負担比率（分子）の構造'!K$51</f>
        <v>100</v>
      </c>
      <c r="K57" s="181"/>
      <c r="L57" s="181"/>
      <c r="M57" s="181">
        <f>'将来負担比率（分子）の構造'!L$51</f>
        <v>89</v>
      </c>
      <c r="N57" s="181"/>
      <c r="O57" s="181"/>
      <c r="P57" s="181">
        <f>'将来負担比率（分子）の構造'!M$51</f>
        <v>483</v>
      </c>
    </row>
    <row r="58" spans="1:16" x14ac:dyDescent="0.2">
      <c r="A58" s="181" t="s">
        <v>41</v>
      </c>
      <c r="B58" s="181"/>
      <c r="C58" s="181"/>
      <c r="D58" s="181">
        <f>'将来負担比率（分子）の構造'!I$50</f>
        <v>3320</v>
      </c>
      <c r="E58" s="181"/>
      <c r="F58" s="181"/>
      <c r="G58" s="181">
        <f>'将来負担比率（分子）の構造'!J$50</f>
        <v>3271</v>
      </c>
      <c r="H58" s="181"/>
      <c r="I58" s="181"/>
      <c r="J58" s="181">
        <f>'将来負担比率（分子）の構造'!K$50</f>
        <v>3115</v>
      </c>
      <c r="K58" s="181"/>
      <c r="L58" s="181"/>
      <c r="M58" s="181">
        <f>'将来負担比率（分子）の構造'!L$50</f>
        <v>3032</v>
      </c>
      <c r="N58" s="181"/>
      <c r="O58" s="181"/>
      <c r="P58" s="181">
        <f>'将来負担比率（分子）の構造'!M$50</f>
        <v>3396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2">
      <c r="A62" s="181" t="s">
        <v>35</v>
      </c>
      <c r="B62" s="181">
        <f>'将来負担比率（分子）の構造'!I$45</f>
        <v>3031</v>
      </c>
      <c r="C62" s="181"/>
      <c r="D62" s="181"/>
      <c r="E62" s="181">
        <f>'将来負担比率（分子）の構造'!J$45</f>
        <v>2888</v>
      </c>
      <c r="F62" s="181"/>
      <c r="G62" s="181"/>
      <c r="H62" s="181">
        <f>'将来負担比率（分子）の構造'!K$45</f>
        <v>2840</v>
      </c>
      <c r="I62" s="181"/>
      <c r="J62" s="181"/>
      <c r="K62" s="181">
        <f>'将来負担比率（分子）の構造'!L$45</f>
        <v>2754</v>
      </c>
      <c r="L62" s="181"/>
      <c r="M62" s="181"/>
      <c r="N62" s="181">
        <f>'将来負担比率（分子）の構造'!M$45</f>
        <v>2652</v>
      </c>
      <c r="O62" s="181"/>
      <c r="P62" s="181"/>
    </row>
    <row r="63" spans="1:16" x14ac:dyDescent="0.2">
      <c r="A63" s="181" t="s">
        <v>34</v>
      </c>
      <c r="B63" s="181">
        <f>'将来負担比率（分子）の構造'!I$44</f>
        <v>2230</v>
      </c>
      <c r="C63" s="181"/>
      <c r="D63" s="181"/>
      <c r="E63" s="181">
        <f>'将来負担比率（分子）の構造'!J$44</f>
        <v>2124</v>
      </c>
      <c r="F63" s="181"/>
      <c r="G63" s="181"/>
      <c r="H63" s="181">
        <f>'将来負担比率（分子）の構造'!K$44</f>
        <v>2019</v>
      </c>
      <c r="I63" s="181"/>
      <c r="J63" s="181"/>
      <c r="K63" s="181">
        <f>'将来負担比率（分子）の構造'!L$44</f>
        <v>2030</v>
      </c>
      <c r="L63" s="181"/>
      <c r="M63" s="181"/>
      <c r="N63" s="181">
        <f>'将来負担比率（分子）の構造'!M$44</f>
        <v>1859</v>
      </c>
      <c r="O63" s="181"/>
      <c r="P63" s="181"/>
    </row>
    <row r="64" spans="1:16" x14ac:dyDescent="0.2">
      <c r="A64" s="181" t="s">
        <v>33</v>
      </c>
      <c r="B64" s="181">
        <f>'将来負担比率（分子）の構造'!I$43</f>
        <v>9630</v>
      </c>
      <c r="C64" s="181"/>
      <c r="D64" s="181"/>
      <c r="E64" s="181">
        <f>'将来負担比率（分子）の構造'!J$43</f>
        <v>9477</v>
      </c>
      <c r="F64" s="181"/>
      <c r="G64" s="181"/>
      <c r="H64" s="181">
        <f>'将来負担比率（分子）の構造'!K$43</f>
        <v>9210</v>
      </c>
      <c r="I64" s="181"/>
      <c r="J64" s="181"/>
      <c r="K64" s="181">
        <f>'将来負担比率（分子）の構造'!L$43</f>
        <v>8895</v>
      </c>
      <c r="L64" s="181"/>
      <c r="M64" s="181"/>
      <c r="N64" s="181">
        <f>'将来負担比率（分子）の構造'!M$43</f>
        <v>7666</v>
      </c>
      <c r="O64" s="181"/>
      <c r="P64" s="181"/>
    </row>
    <row r="65" spans="1:16" x14ac:dyDescent="0.2">
      <c r="A65" s="181" t="s">
        <v>32</v>
      </c>
      <c r="B65" s="181">
        <f>'将来負担比率（分子）の構造'!I$42</f>
        <v>761</v>
      </c>
      <c r="C65" s="181"/>
      <c r="D65" s="181"/>
      <c r="E65" s="181">
        <f>'将来負担比率（分子）の構造'!J$42</f>
        <v>671</v>
      </c>
      <c r="F65" s="181"/>
      <c r="G65" s="181"/>
      <c r="H65" s="181">
        <f>'将来負担比率（分子）の構造'!K$42</f>
        <v>463</v>
      </c>
      <c r="I65" s="181"/>
      <c r="J65" s="181"/>
      <c r="K65" s="181">
        <f>'将来負担比率（分子）の構造'!L$42</f>
        <v>256</v>
      </c>
      <c r="L65" s="181"/>
      <c r="M65" s="181"/>
      <c r="N65" s="181">
        <f>'将来負担比率（分子）の構造'!M$42</f>
        <v>51</v>
      </c>
      <c r="O65" s="181"/>
      <c r="P65" s="181"/>
    </row>
    <row r="66" spans="1:16" x14ac:dyDescent="0.2">
      <c r="A66" s="181" t="s">
        <v>31</v>
      </c>
      <c r="B66" s="181">
        <f>'将来負担比率（分子）の構造'!I$41</f>
        <v>24498</v>
      </c>
      <c r="C66" s="181"/>
      <c r="D66" s="181"/>
      <c r="E66" s="181">
        <f>'将来負担比率（分子）の構造'!J$41</f>
        <v>24000</v>
      </c>
      <c r="F66" s="181"/>
      <c r="G66" s="181"/>
      <c r="H66" s="181">
        <f>'将来負担比率（分子）の構造'!K$41</f>
        <v>23252</v>
      </c>
      <c r="I66" s="181"/>
      <c r="J66" s="181"/>
      <c r="K66" s="181">
        <f>'将来負担比率（分子）の構造'!L$41</f>
        <v>22134</v>
      </c>
      <c r="L66" s="181"/>
      <c r="M66" s="181"/>
      <c r="N66" s="181">
        <f>'将来負担比率（分子）の構造'!M$41</f>
        <v>20958</v>
      </c>
      <c r="O66" s="181"/>
      <c r="P66" s="181"/>
    </row>
    <row r="67" spans="1:16" x14ac:dyDescent="0.2">
      <c r="A67" s="181" t="s">
        <v>74</v>
      </c>
      <c r="B67" s="181" t="e">
        <f>NA()</f>
        <v>#N/A</v>
      </c>
      <c r="C67" s="181">
        <f>IF(ISNUMBER('将来負担比率（分子）の構造'!I$53), IF('将来負担比率（分子）の構造'!I$53 &lt; 0, 0, '将来負担比率（分子）の構造'!I$53), NA())</f>
        <v>11081</v>
      </c>
      <c r="D67" s="181" t="e">
        <f>NA()</f>
        <v>#N/A</v>
      </c>
      <c r="E67" s="181" t="e">
        <f>NA()</f>
        <v>#N/A</v>
      </c>
      <c r="F67" s="181">
        <f>IF(ISNUMBER('将来負担比率（分子）の構造'!J$53), IF('将来負担比率（分子）の構造'!J$53 &lt; 0, 0, '将来負担比率（分子）の構造'!J$53), NA())</f>
        <v>11641</v>
      </c>
      <c r="G67" s="181" t="e">
        <f>NA()</f>
        <v>#N/A</v>
      </c>
      <c r="H67" s="181" t="e">
        <f>NA()</f>
        <v>#N/A</v>
      </c>
      <c r="I67" s="181">
        <f>IF(ISNUMBER('将来負担比率（分子）の構造'!K$53), IF('将来負担比率（分子）の構造'!K$53 &lt; 0, 0, '将来負担比率（分子）の構造'!K$53), NA())</f>
        <v>12023</v>
      </c>
      <c r="J67" s="181" t="e">
        <f>NA()</f>
        <v>#N/A</v>
      </c>
      <c r="K67" s="181" t="e">
        <f>NA()</f>
        <v>#N/A</v>
      </c>
      <c r="L67" s="181">
        <f>IF(ISNUMBER('将来負担比率（分子）の構造'!L$53), IF('将来負担比率（分子）の構造'!L$53 &lt; 0, 0, '将来負担比率（分子）の構造'!L$53), NA())</f>
        <v>11553</v>
      </c>
      <c r="M67" s="181" t="e">
        <f>NA()</f>
        <v>#N/A</v>
      </c>
      <c r="N67" s="181" t="e">
        <f>NA()</f>
        <v>#N/A</v>
      </c>
      <c r="O67" s="181">
        <f>IF(ISNUMBER('将来負担比率（分子）の構造'!M$53), IF('将来負担比率（分子）の構造'!M$53 &lt; 0, 0, '将来負担比率（分子）の構造'!M$53), NA())</f>
        <v>9264</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848</v>
      </c>
      <c r="C72" s="185">
        <f>基金残高に係る経年分析!G55</f>
        <v>748</v>
      </c>
      <c r="D72" s="185">
        <f>基金残高に係る経年分析!H55</f>
        <v>748</v>
      </c>
    </row>
    <row r="73" spans="1:16" x14ac:dyDescent="0.2">
      <c r="A73" s="184" t="s">
        <v>77</v>
      </c>
      <c r="B73" s="185">
        <f>基金残高に係る経年分析!F56</f>
        <v>151</v>
      </c>
      <c r="C73" s="185">
        <f>基金残高に係る経年分析!G56</f>
        <v>151</v>
      </c>
      <c r="D73" s="185">
        <f>基金残高に係る経年分析!H56</f>
        <v>151</v>
      </c>
    </row>
    <row r="74" spans="1:16" x14ac:dyDescent="0.2">
      <c r="A74" s="184" t="s">
        <v>78</v>
      </c>
      <c r="B74" s="185">
        <f>基金残高に係る経年分析!F57</f>
        <v>2517</v>
      </c>
      <c r="C74" s="185">
        <f>基金残高に係る経年分析!G57</f>
        <v>2521</v>
      </c>
      <c r="D74" s="185">
        <f>基金残高に係る経年分析!H57</f>
        <v>2734</v>
      </c>
    </row>
  </sheetData>
  <sheetProtection algorithmName="SHA-512" hashValue="2eE002SOJewl+UXvkJJ/yXUPczqngegwZsq1KtpBNLQPh4UHJQf2oVAhHsA1qQRAYFcriJkO7/ekNH3uAiLoTQ==" saltValue="tw8hb9Tk8Qstr8uc68Dw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2022-09-26T05:38:12Z</cp:lastPrinted>
  <dcterms:created xsi:type="dcterms:W3CDTF">2022-02-02T04:58:21Z</dcterms:created>
  <dcterms:modified xsi:type="dcterms:W3CDTF">2022-09-26T05:38:25Z</dcterms:modified>
  <cp:category/>
</cp:coreProperties>
</file>