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病院事業\"/>
    </mc:Choice>
  </mc:AlternateContent>
  <workbookProtection workbookAlgorithmName="SHA-512" workbookHashValue="CtozHrp7bWPns55XMAfOUUK0BlA9ArpsgQHpHt/yPEKVvNEBrmBAn7deOkrn3f6+QrHbUCT5o3Zl+Wh1qfaorA==" workbookSaltValue="DuSn6tReZLtE4dW5vs0DgQ==" workbookSpinCount="100000" lockStructure="1"/>
  <bookViews>
    <workbookView xWindow="0" yWindow="0" windowWidth="23040" windowHeight="87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CS78" i="4"/>
  <c r="BX54" i="4"/>
  <c r="BX32" i="4"/>
  <c r="MN54" i="4"/>
  <c r="MN32" i="4"/>
  <c r="MH78" i="4"/>
  <c r="FL54" i="4"/>
  <c r="FL32" i="4"/>
  <c r="C11" i="5"/>
  <c r="D11" i="5"/>
  <c r="E11" i="5"/>
  <c r="B11" i="5"/>
  <c r="FH78" i="4" l="1"/>
  <c r="DS54" i="4"/>
  <c r="DS32" i="4"/>
  <c r="AN78" i="4"/>
  <c r="KU54" i="4"/>
  <c r="KU32" i="4"/>
  <c r="KC78" i="4"/>
  <c r="HG54" i="4"/>
  <c r="HG32" i="4"/>
  <c r="AE54" i="4"/>
  <c r="AE32" i="4"/>
  <c r="LY54" i="4"/>
  <c r="LY32" i="4"/>
  <c r="LO78" i="4"/>
  <c r="IK54" i="4"/>
  <c r="GT78" i="4"/>
  <c r="EW54" i="4"/>
  <c r="EW32" i="4"/>
  <c r="BZ78" i="4"/>
  <c r="BI54" i="4"/>
  <c r="BI32" i="4"/>
  <c r="IK32" i="4"/>
  <c r="JJ78" i="4"/>
  <c r="EO78" i="4"/>
  <c r="DD54" i="4"/>
  <c r="DD32" i="4"/>
  <c r="U78" i="4"/>
  <c r="P54" i="4"/>
  <c r="P32" i="4"/>
  <c r="KF54" i="4"/>
  <c r="KF32" i="4"/>
  <c r="GR54" i="4"/>
  <c r="GR32" i="4"/>
  <c r="BG78" i="4"/>
  <c r="LJ32" i="4"/>
  <c r="KV78" i="4"/>
  <c r="HV54" i="4"/>
  <c r="HV32" i="4"/>
  <c r="GA78" i="4"/>
  <c r="EH54" i="4"/>
  <c r="EH32" i="4"/>
  <c r="AT54" i="4"/>
  <c r="AT32" i="4"/>
  <c r="LJ54" i="4"/>
</calcChain>
</file>

<file path=xl/sharedStrings.xml><?xml version="1.0" encoding="utf-8"?>
<sst xmlns="http://schemas.openxmlformats.org/spreadsheetml/2006/main" count="390" uniqueCount="182">
  <si>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</si>
  <si>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</si>
  <si>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</si>
  <si>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</si>
  <si>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</si>
  <si>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</si>
  <si>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</si>
  <si>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</si>
  <si>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</si>
  <si>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</si>
  <si>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</si>
  <si>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</si>
  <si>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</si>
  <si>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</si>
  <si>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</si>
  <si>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</si>
  <si>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</si>
  <si>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</si>
  <si>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</si>
  <si>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</si>
  <si>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</si>
  <si>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</si>
  <si>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</si>
  <si>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</si>
  <si>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</si>
  <si>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</si>
  <si>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</si>
  <si>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</si>
  <si>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</si>
  <si>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</si>
  <si>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</si>
  <si>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</si>
  <si>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</si>
  <si>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</si>
  <si>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</si>
  <si>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</si>
  <si>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</si>
  <si>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</si>
  <si>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</si>
  <si>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</si>
  <si>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</si>
  <si>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</si>
  <si>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</si>
  <si>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</si>
  <si>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</si>
  <si>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</si>
  <si>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</si>
  <si>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</si>
  <si>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</si>
  <si>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</si>
  <si>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</si>
  <si>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</si>
  <si>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</si>
  <si>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</si>
  <si>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</si>
  <si>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</si>
  <si>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</si>
  <si>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</si>
  <si>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</si>
  <si>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</si>
  <si>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</si>
  <si>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</si>
  <si>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</si>
  <si>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</si>
  <si>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</si>
  <si>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</si>
  <si>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</si>
  <si>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</si>
  <si>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</si>
  <si>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</si>
  <si>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</si>
  <si>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</si>
  <si>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</si>
  <si>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</si>
  <si>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</si>
  <si>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</si>
  <si>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</si>
  <si>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</si>
  <si>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</si>
  <si>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</si>
  <si>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</si>
  <si>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</si>
  <si>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</si>
  <si>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</si>
  <si>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</si>
  <si>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</si>
  <si>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</si>
  <si>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</si>
  <si>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</si>
  <si>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</si>
  <si>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</si>
  <si>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</si>
  <si>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</si>
  <si>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</si>
  <si>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</si>
  <si>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</si>
  <si>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</si>
  <si>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</si>
  <si>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</si>
  <si>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</si>
  <si>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</si>
  <si>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</si>
  <si>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</si>
  <si>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</si>
  <si>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</si>
  <si>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</si>
  <si>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</si>
  <si>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</si>
  <si>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</si>
  <si>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</si>
  <si>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</si>
  <si>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</si>
  <si>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</si>
  <si>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</si>
  <si>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</si>
  <si>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</si>
  <si>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</si>
  <si>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</si>
  <si>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</si>
  <si>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</si>
  <si>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</si>
  <si>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</si>
  <si>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</si>
  <si>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</si>
  <si>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</si>
  <si>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</si>
  <si>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</si>
  <si>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</si>
  <si>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</si>
  <si>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</si>
  <si>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</si>
  <si>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</si>
  <si>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</si>
  <si>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</si>
  <si>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</si>
  <si>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</si>
  <si>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</si>
  <si>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</si>
  <si>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</si>
  <si>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</si>
  <si>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</si>
  <si>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</si>
  <si>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</si>
  <si>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</si>
  <si>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</si>
  <si>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</si>
  <si>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</si>
  <si>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</si>
  <si>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</si>
  <si>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</si>
  <si>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</si>
  <si>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</si>
  <si>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</si>
  <si>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</si>
  <si>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</si>
  <si>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</si>
  <si>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</si>
  <si>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</si>
  <si>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</si>
  <si>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</si>
  <si>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</si>
  <si>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</si>
  <si>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地方独立行政法人大月市立中央病院</t>
  </si>
  <si>
    <t>地方独立行政法人</t>
  </si>
  <si>
    <t>病院事業</t>
  </si>
  <si>
    <t>一般病院</t>
  </si>
  <si>
    <t>100床以上～200床未満</t>
  </si>
  <si>
    <t>非設置</t>
  </si>
  <si>
    <t>直営</t>
  </si>
  <si>
    <t>ド 透 訓</t>
  </si>
  <si>
    <t>救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</si>
  <si>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</si>
  <si>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</si>
  <si>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</si>
  <si>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</si>
  <si>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</si>
  <si>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</si>
  <si>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</si>
  <si>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●器械備品減価償却率
地方独立行政法人への移行2年目となり、25.3ﾎﾟｲﾝﾄ上昇したが、類似病院平均値よりは低い。
今後は、更新計画を立て、更新投資時には既存設備の性能を将来需要の予測を踏まえて、過大な投資とならないよう機種選定をすすめていく。</t>
    <rPh sb="24" eb="26">
      <t>ネンメ</t>
    </rPh>
    <rPh sb="39" eb="41">
      <t>ジョウショウ</t>
    </rPh>
    <rPh sb="45" eb="47">
      <t>ルイジ</t>
    </rPh>
    <rPh sb="47" eb="49">
      <t>ビョウイン</t>
    </rPh>
    <rPh sb="49" eb="51">
      <t>ヘイキン</t>
    </rPh>
    <rPh sb="51" eb="52">
      <t>チ</t>
    </rPh>
    <rPh sb="55" eb="56">
      <t>ヒク</t>
    </rPh>
    <phoneticPr fontId="5"/>
  </si>
  <si>
    <t>山梨県の富士・東部医療圏において二次救急医療機関として、一般の医療施設では困難な救急・急性期医療を提供していくことに加え、医療資源が不足する地域への診療の提供を効果的に行うことで、市民の健康を守りながら地域医療の向上に努め、公立病院としての役割を担っている。
新型ｺﾛﾅｳｲﾙｽ感染症ﾊﾟﾝﾃﾞﾐｯｸで、病院経営が困難な状況下、ｺﾛﾅ患者を積極的に受け入れ、東部地域の中核病院としての役割を果たした。</t>
    <rPh sb="130" eb="131">
      <t>シン</t>
    </rPh>
    <rPh sb="131" eb="132">
      <t>ガタ</t>
    </rPh>
    <rPh sb="139" eb="142">
      <t>カンセンショウ</t>
    </rPh>
    <rPh sb="152" eb="154">
      <t>ビョウイン</t>
    </rPh>
    <rPh sb="154" eb="156">
      <t>ケイエイ</t>
    </rPh>
    <rPh sb="157" eb="159">
      <t>コンナン</t>
    </rPh>
    <rPh sb="160" eb="162">
      <t>ジョウキョウ</t>
    </rPh>
    <rPh sb="162" eb="163">
      <t>カ</t>
    </rPh>
    <rPh sb="167" eb="169">
      <t>カンジャ</t>
    </rPh>
    <rPh sb="170" eb="172">
      <t>セッキョク</t>
    </rPh>
    <rPh sb="172" eb="173">
      <t>テキ</t>
    </rPh>
    <rPh sb="174" eb="175">
      <t>ウ</t>
    </rPh>
    <rPh sb="176" eb="177">
      <t>イ</t>
    </rPh>
    <rPh sb="179" eb="181">
      <t>トウブ</t>
    </rPh>
    <rPh sb="181" eb="183">
      <t>チイキ</t>
    </rPh>
    <rPh sb="184" eb="186">
      <t>チュウカク</t>
    </rPh>
    <rPh sb="186" eb="188">
      <t>ビョウイン</t>
    </rPh>
    <rPh sb="192" eb="194">
      <t>ヤクワリ</t>
    </rPh>
    <rPh sb="195" eb="196">
      <t>ハ</t>
    </rPh>
    <phoneticPr fontId="5"/>
  </si>
  <si>
    <t>令和2年度は、コロナ関連補助金、市からの繰出金により経常収支比率は100％を超えるこができた。コロナ関連補助金は、設備投資の内部資金にあて、医療機器の充実を図った。収入においては、新型ｺﾛﾅｳｲﾙｽ感染症拡大により受診控え、入院患者数が減少したため、収入減となったが、費用について、契約の見直し、薬品、診療材料の調達コストの見直し、在庫管理を適正に実施し、後発医薬品を積極的に採用するなど経費の削減に努めた。　　　　　　
今後は、地方独立行政法人大月市立中央病院として、地方独立行政法人制度の特長である自主性・自律性を最大限に発揮し、市民の医療需要の変化に的確に対応し、二次救急医療をはじめ市民が求める地域に根ざした医療の提供を目指す。</t>
    <rPh sb="0" eb="1">
      <t>レイ</t>
    </rPh>
    <rPh sb="1" eb="2">
      <t>ワ</t>
    </rPh>
    <rPh sb="3" eb="4">
      <t>ネン</t>
    </rPh>
    <rPh sb="4" eb="5">
      <t>ド</t>
    </rPh>
    <rPh sb="10" eb="12">
      <t>カンレン</t>
    </rPh>
    <rPh sb="12" eb="15">
      <t>ホジョキン</t>
    </rPh>
    <rPh sb="16" eb="17">
      <t>シ</t>
    </rPh>
    <rPh sb="20" eb="21">
      <t>ク</t>
    </rPh>
    <rPh sb="21" eb="22">
      <t>ダ</t>
    </rPh>
    <rPh sb="22" eb="23">
      <t>キン</t>
    </rPh>
    <rPh sb="26" eb="28">
      <t>ケイジョウ</t>
    </rPh>
    <rPh sb="28" eb="30">
      <t>シュウシ</t>
    </rPh>
    <rPh sb="30" eb="32">
      <t>ヒリツ</t>
    </rPh>
    <rPh sb="38" eb="39">
      <t>コ</t>
    </rPh>
    <rPh sb="70" eb="72">
      <t>イリョウ</t>
    </rPh>
    <rPh sb="72" eb="74">
      <t>キキ</t>
    </rPh>
    <rPh sb="75" eb="77">
      <t>ジュウジツ</t>
    </rPh>
    <rPh sb="78" eb="79">
      <t>ハカ</t>
    </rPh>
    <rPh sb="102" eb="104">
      <t>カクダイ</t>
    </rPh>
    <rPh sb="107" eb="109">
      <t>ジュシン</t>
    </rPh>
    <rPh sb="109" eb="110">
      <t>ヒカ</t>
    </rPh>
    <rPh sb="112" eb="114">
      <t>ニュウイン</t>
    </rPh>
    <rPh sb="114" eb="116">
      <t>カンジャ</t>
    </rPh>
    <rPh sb="116" eb="117">
      <t>スウ</t>
    </rPh>
    <rPh sb="118" eb="120">
      <t>ゲンショウ</t>
    </rPh>
    <phoneticPr fontId="5"/>
  </si>
  <si>
    <t xml:space="preserve">●経常収支比率・医業収支比率・病床利用率
経常収支比率は昨年度より0.8ﾎﾟｲﾝﾄ上昇し昨年度同様100％を超えている。令和2年度はコロナ禍、新しい生活様式に伴う市民の行動変容などにより、受診控え、入院、外来患者数が減少したため医業収支比率は4.4ﾎﾟｲﾝﾄ低下し、床利用率も2.8ﾎﾟｲﾝﾄ低下した。このような状況下、診療材料費等経費の削減に努めている。今後も健全な運営に努めていきたい。
●材料費対医業収益比率
材料費対医業収益比率について昨年度より0.2ﾎﾟｲﾝﾄ低下し改善が見られた。医薬品の薬価や、医療材料の償還価格の適正な算定に努め、調達に係る費用削減のための取組を継続していく。
●職員給与費対医業収益比率
職員給与費用は前年度より（臨時職員賃金）増額しているが、職員給与費対医業収益比率は前年度より2.1ﾎﾟｲﾝﾄ減少した。
</t>
    <rPh sb="15" eb="16">
      <t>ビョウ</t>
    </rPh>
    <rPh sb="28" eb="31">
      <t>サクネンド</t>
    </rPh>
    <rPh sb="41" eb="43">
      <t>ジョウショウ</t>
    </rPh>
    <rPh sb="44" eb="47">
      <t>サクネンド</t>
    </rPh>
    <rPh sb="47" eb="49">
      <t>ドウヨウ</t>
    </rPh>
    <rPh sb="60" eb="61">
      <t>レイ</t>
    </rPh>
    <rPh sb="61" eb="62">
      <t>ワ</t>
    </rPh>
    <rPh sb="63" eb="64">
      <t>ネン</t>
    </rPh>
    <rPh sb="64" eb="65">
      <t>ド</t>
    </rPh>
    <rPh sb="69" eb="70">
      <t>カ</t>
    </rPh>
    <rPh sb="71" eb="72">
      <t>アタラシ</t>
    </rPh>
    <rPh sb="74" eb="76">
      <t>セイカツ</t>
    </rPh>
    <rPh sb="76" eb="78">
      <t>ヨウシキ</t>
    </rPh>
    <rPh sb="79" eb="80">
      <t>トモナ</t>
    </rPh>
    <rPh sb="81" eb="83">
      <t>シミン</t>
    </rPh>
    <rPh sb="84" eb="86">
      <t>コウドウ</t>
    </rPh>
    <rPh sb="86" eb="88">
      <t>ヘンヨウ</t>
    </rPh>
    <rPh sb="94" eb="96">
      <t>ジュシン</t>
    </rPh>
    <rPh sb="96" eb="97">
      <t>ビカ</t>
    </rPh>
    <rPh sb="99" eb="101">
      <t>ニュウイン</t>
    </rPh>
    <rPh sb="102" eb="104">
      <t>ガイライ</t>
    </rPh>
    <rPh sb="104" eb="106">
      <t>カンジャ</t>
    </rPh>
    <rPh sb="106" eb="107">
      <t>スウ</t>
    </rPh>
    <rPh sb="108" eb="110">
      <t>ゲンショウ</t>
    </rPh>
    <rPh sb="156" eb="158">
      <t>ジョウキョウ</t>
    </rPh>
    <rPh sb="158" eb="159">
      <t>カ</t>
    </rPh>
    <rPh sb="160" eb="162">
      <t>シンリョウ</t>
    </rPh>
    <rPh sb="162" eb="164">
      <t>ザイリョウ</t>
    </rPh>
    <rPh sb="164" eb="165">
      <t>ヒ</t>
    </rPh>
    <rPh sb="165" eb="166">
      <t>トウ</t>
    </rPh>
    <rPh sb="166" eb="168">
      <t>ケイヒ</t>
    </rPh>
    <rPh sb="365" eb="36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</si>
</sst>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37.1</c:v>
                </c:pt>
                <c:pt idx="4">
                  <c:v>34.299999999999997</c:v>
                </c:pt>
              </c:numCache>
            </c:numRef>
          </c:val>
          <c:extLst>
            <c:ext xmlns:c16="http://schemas.microsoft.com/office/drawing/2014/chart" uri="{C3380CC4-5D6E-409C-BE32-E72D297353CC}">
              <c16:uniqueId val="{00000000-08F8-4CBB-971D-6DD860343710}"/>
            </c:ext>
          </c:extLst>
        </c:ser>
        <c:dLbls>
          <c:showLegendKey val="0"/>
          <c:showVal val="0"/>
          <c:showCatName val="0"/>
          <c:showSerName val="0"/>
          <c:showPercent val="0"/>
          <c:showBubbleSize val="0"/>
        </c:dLbls>
        <c:gapWidth val="150"/>
        <c:axId val="95107328"/>
        <c:axId val="951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70.400000000000006</c:v>
                </c:pt>
                <c:pt idx="4">
                  <c:v>65.8</c:v>
                </c:pt>
              </c:numCache>
            </c:numRef>
          </c:val>
          <c:smooth val="0"/>
          <c:extLst>
            <c:ext xmlns:c16="http://schemas.microsoft.com/office/drawing/2014/chart" uri="{C3380CC4-5D6E-409C-BE32-E72D297353CC}">
              <c16:uniqueId val="{00000001-08F8-4CBB-971D-6DD860343710}"/>
            </c:ext>
          </c:extLst>
        </c:ser>
        <c:dLbls>
          <c:showLegendKey val="0"/>
          <c:showVal val="0"/>
          <c:showCatName val="0"/>
          <c:showSerName val="0"/>
          <c:showPercent val="0"/>
          <c:showBubbleSize val="0"/>
        </c:dLbls>
        <c:marker val="1"/>
        <c:smooth val="0"/>
        <c:axId val="95107328"/>
        <c:axId val="95125888"/>
      </c:lineChart>
      <c:catAx>
        <c:axId val="95107328"/>
        <c:scaling>
          <c:orientation val="minMax"/>
        </c:scaling>
        <c:delete val="1"/>
        <c:axPos val="b"/>
        <c:numFmt formatCode="General" sourceLinked="1"/>
        <c:majorTickMark val="none"/>
        <c:minorTickMark val="none"/>
        <c:tickLblPos val="none"/>
        <c:crossAx val="95125888"/>
        <c:crosses val="autoZero"/>
        <c:auto val="1"/>
        <c:lblAlgn val="ctr"/>
        <c:lblOffset val="100"/>
        <c:noMultiLvlLbl val="1"/>
      </c:catAx>
      <c:valAx>
        <c:axId val="951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D9C0-48BB-B7C0-A532F8CF84C6}"/>
            </c:ext>
          </c:extLst>
        </c:ser>
        <c:dLbls>
          <c:showLegendKey val="0"/>
          <c:showVal val="0"/>
          <c:showCatName val="0"/>
          <c:showSerName val="0"/>
          <c:showPercent val="0"/>
          <c:showBubbleSize val="0"/>
        </c:dLbls>
        <c:gapWidth val="150"/>
        <c:axId val="102516992"/>
        <c:axId val="102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120.5</c:v>
                </c:pt>
                <c:pt idx="4">
                  <c:v>124.2</c:v>
                </c:pt>
              </c:numCache>
            </c:numRef>
          </c:val>
          <c:smooth val="0"/>
          <c:extLst>
            <c:ext xmlns:c16="http://schemas.microsoft.com/office/drawing/2014/chart" uri="{C3380CC4-5D6E-409C-BE32-E72D297353CC}">
              <c16:uniqueId val="{00000001-D9C0-48BB-B7C0-A532F8CF84C6}"/>
            </c:ext>
          </c:extLst>
        </c:ser>
        <c:dLbls>
          <c:showLegendKey val="0"/>
          <c:showVal val="0"/>
          <c:showCatName val="0"/>
          <c:showSerName val="0"/>
          <c:showPercent val="0"/>
          <c:showBubbleSize val="0"/>
        </c:dLbls>
        <c:marker val="1"/>
        <c:smooth val="0"/>
        <c:axId val="102516992"/>
        <c:axId val="102527360"/>
      </c:lineChart>
      <c:catAx>
        <c:axId val="102516992"/>
        <c:scaling>
          <c:orientation val="minMax"/>
        </c:scaling>
        <c:delete val="1"/>
        <c:axPos val="b"/>
        <c:numFmt formatCode="General" sourceLinked="1"/>
        <c:majorTickMark val="none"/>
        <c:minorTickMark val="none"/>
        <c:tickLblPos val="none"/>
        <c:crossAx val="102527360"/>
        <c:crosses val="autoZero"/>
        <c:auto val="1"/>
        <c:lblAlgn val="ctr"/>
        <c:lblOffset val="100"/>
        <c:noMultiLvlLbl val="1"/>
      </c:catAx>
      <c:valAx>
        <c:axId val="10252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79.8</c:v>
                </c:pt>
                <c:pt idx="4">
                  <c:v>75.400000000000006</c:v>
                </c:pt>
              </c:numCache>
            </c:numRef>
          </c:val>
          <c:extLst>
            <c:ext xmlns:c16="http://schemas.microsoft.com/office/drawing/2014/chart" uri="{C3380CC4-5D6E-409C-BE32-E72D297353CC}">
              <c16:uniqueId val="{00000000-C922-4D48-98C0-D1FAB09FB98E}"/>
            </c:ext>
          </c:extLst>
        </c:ser>
        <c:dLbls>
          <c:showLegendKey val="0"/>
          <c:showVal val="0"/>
          <c:showCatName val="0"/>
          <c:showSerName val="0"/>
          <c:showPercent val="0"/>
          <c:showBubbleSize val="0"/>
        </c:dLbls>
        <c:gapWidth val="150"/>
        <c:axId val="102565760"/>
        <c:axId val="1025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84.3</c:v>
                </c:pt>
                <c:pt idx="4">
                  <c:v>80.7</c:v>
                </c:pt>
              </c:numCache>
            </c:numRef>
          </c:val>
          <c:smooth val="0"/>
          <c:extLst>
            <c:ext xmlns:c16="http://schemas.microsoft.com/office/drawing/2014/chart" uri="{C3380CC4-5D6E-409C-BE32-E72D297353CC}">
              <c16:uniqueId val="{00000001-C922-4D48-98C0-D1FAB09FB98E}"/>
            </c:ext>
          </c:extLst>
        </c:ser>
        <c:dLbls>
          <c:showLegendKey val="0"/>
          <c:showVal val="0"/>
          <c:showCatName val="0"/>
          <c:showSerName val="0"/>
          <c:showPercent val="0"/>
          <c:showBubbleSize val="0"/>
        </c:dLbls>
        <c:marker val="1"/>
        <c:smooth val="0"/>
        <c:axId val="102565760"/>
        <c:axId val="102584320"/>
      </c:lineChart>
      <c:catAx>
        <c:axId val="102565760"/>
        <c:scaling>
          <c:orientation val="minMax"/>
        </c:scaling>
        <c:delete val="1"/>
        <c:axPos val="b"/>
        <c:numFmt formatCode="General" sourceLinked="1"/>
        <c:majorTickMark val="none"/>
        <c:minorTickMark val="none"/>
        <c:tickLblPos val="none"/>
        <c:crossAx val="102584320"/>
        <c:crosses val="autoZero"/>
        <c:auto val="1"/>
        <c:lblAlgn val="ctr"/>
        <c:lblOffset val="100"/>
        <c:noMultiLvlLbl val="1"/>
      </c:catAx>
      <c:valAx>
        <c:axId val="10258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6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102.7</c:v>
                </c:pt>
                <c:pt idx="4">
                  <c:v>103.5</c:v>
                </c:pt>
              </c:numCache>
            </c:numRef>
          </c:val>
          <c:extLst>
            <c:ext xmlns:c16="http://schemas.microsoft.com/office/drawing/2014/chart" uri="{C3380CC4-5D6E-409C-BE32-E72D297353CC}">
              <c16:uniqueId val="{00000000-91E6-4544-9AC0-B5F02267B38D}"/>
            </c:ext>
          </c:extLst>
        </c:ser>
        <c:dLbls>
          <c:showLegendKey val="0"/>
          <c:showVal val="0"/>
          <c:showCatName val="0"/>
          <c:showSerName val="0"/>
          <c:showPercent val="0"/>
          <c:showBubbleSize val="0"/>
        </c:dLbls>
        <c:gapWidth val="150"/>
        <c:axId val="102614528"/>
        <c:axId val="1026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96.9</c:v>
                </c:pt>
                <c:pt idx="4">
                  <c:v>100.6</c:v>
                </c:pt>
              </c:numCache>
            </c:numRef>
          </c:val>
          <c:smooth val="0"/>
          <c:extLst>
            <c:ext xmlns:c16="http://schemas.microsoft.com/office/drawing/2014/chart" uri="{C3380CC4-5D6E-409C-BE32-E72D297353CC}">
              <c16:uniqueId val="{00000001-91E6-4544-9AC0-B5F02267B38D}"/>
            </c:ext>
          </c:extLst>
        </c:ser>
        <c:dLbls>
          <c:showLegendKey val="0"/>
          <c:showVal val="0"/>
          <c:showCatName val="0"/>
          <c:showSerName val="0"/>
          <c:showPercent val="0"/>
          <c:showBubbleSize val="0"/>
        </c:dLbls>
        <c:marker val="1"/>
        <c:smooth val="0"/>
        <c:axId val="102614528"/>
        <c:axId val="102616448"/>
      </c:lineChart>
      <c:catAx>
        <c:axId val="102614528"/>
        <c:scaling>
          <c:orientation val="minMax"/>
        </c:scaling>
        <c:delete val="1"/>
        <c:axPos val="b"/>
        <c:numFmt formatCode="General" sourceLinked="1"/>
        <c:majorTickMark val="none"/>
        <c:minorTickMark val="none"/>
        <c:tickLblPos val="none"/>
        <c:crossAx val="102616448"/>
        <c:crosses val="autoZero"/>
        <c:auto val="1"/>
        <c:lblAlgn val="ctr"/>
        <c:lblOffset val="100"/>
        <c:noMultiLvlLbl val="1"/>
      </c:catAx>
      <c:valAx>
        <c:axId val="10261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26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7.9</c:v>
                </c:pt>
                <c:pt idx="4">
                  <c:v>15.6</c:v>
                </c:pt>
              </c:numCache>
            </c:numRef>
          </c:val>
          <c:extLst>
            <c:ext xmlns:c16="http://schemas.microsoft.com/office/drawing/2014/chart" uri="{C3380CC4-5D6E-409C-BE32-E72D297353CC}">
              <c16:uniqueId val="{00000000-6F22-4566-9F1B-448AAF174FC8}"/>
            </c:ext>
          </c:extLst>
        </c:ser>
        <c:dLbls>
          <c:showLegendKey val="0"/>
          <c:showVal val="0"/>
          <c:showCatName val="0"/>
          <c:showSerName val="0"/>
          <c:showPercent val="0"/>
          <c:showBubbleSize val="0"/>
        </c:dLbls>
        <c:gapWidth val="150"/>
        <c:axId val="102660736"/>
        <c:axId val="1026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54.6</c:v>
                </c:pt>
                <c:pt idx="4">
                  <c:v>56.9</c:v>
                </c:pt>
              </c:numCache>
            </c:numRef>
          </c:val>
          <c:smooth val="0"/>
          <c:extLst>
            <c:ext xmlns:c16="http://schemas.microsoft.com/office/drawing/2014/chart" uri="{C3380CC4-5D6E-409C-BE32-E72D297353CC}">
              <c16:uniqueId val="{00000001-6F22-4566-9F1B-448AAF174FC8}"/>
            </c:ext>
          </c:extLst>
        </c:ser>
        <c:dLbls>
          <c:showLegendKey val="0"/>
          <c:showVal val="0"/>
          <c:showCatName val="0"/>
          <c:showSerName val="0"/>
          <c:showPercent val="0"/>
          <c:showBubbleSize val="0"/>
        </c:dLbls>
        <c:marker val="1"/>
        <c:smooth val="0"/>
        <c:axId val="102660736"/>
        <c:axId val="102667008"/>
      </c:lineChart>
      <c:catAx>
        <c:axId val="102660736"/>
        <c:scaling>
          <c:orientation val="minMax"/>
        </c:scaling>
        <c:delete val="1"/>
        <c:axPos val="b"/>
        <c:numFmt formatCode="General" sourceLinked="1"/>
        <c:majorTickMark val="none"/>
        <c:minorTickMark val="none"/>
        <c:tickLblPos val="none"/>
        <c:crossAx val="102667008"/>
        <c:crosses val="autoZero"/>
        <c:auto val="1"/>
        <c:lblAlgn val="ctr"/>
        <c:lblOffset val="100"/>
        <c:noMultiLvlLbl val="1"/>
      </c:catAx>
      <c:valAx>
        <c:axId val="10266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6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37.200000000000003</c:v>
                </c:pt>
                <c:pt idx="4">
                  <c:v>62.5</c:v>
                </c:pt>
              </c:numCache>
            </c:numRef>
          </c:val>
          <c:extLst>
            <c:ext xmlns:c16="http://schemas.microsoft.com/office/drawing/2014/chart" uri="{C3380CC4-5D6E-409C-BE32-E72D297353CC}">
              <c16:uniqueId val="{00000000-6972-4D6B-B718-FABF6E8714CE}"/>
            </c:ext>
          </c:extLst>
        </c:ser>
        <c:dLbls>
          <c:showLegendKey val="0"/>
          <c:showVal val="0"/>
          <c:showCatName val="0"/>
          <c:showSerName val="0"/>
          <c:showPercent val="0"/>
          <c:showBubbleSize val="0"/>
        </c:dLbls>
        <c:gapWidth val="150"/>
        <c:axId val="102709888"/>
        <c:axId val="1027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71.7</c:v>
                </c:pt>
                <c:pt idx="4">
                  <c:v>72.900000000000006</c:v>
                </c:pt>
              </c:numCache>
            </c:numRef>
          </c:val>
          <c:smooth val="0"/>
          <c:extLst>
            <c:ext xmlns:c16="http://schemas.microsoft.com/office/drawing/2014/chart" uri="{C3380CC4-5D6E-409C-BE32-E72D297353CC}">
              <c16:uniqueId val="{00000001-6972-4D6B-B718-FABF6E8714CE}"/>
            </c:ext>
          </c:extLst>
        </c:ser>
        <c:dLbls>
          <c:showLegendKey val="0"/>
          <c:showVal val="0"/>
          <c:showCatName val="0"/>
          <c:showSerName val="0"/>
          <c:showPercent val="0"/>
          <c:showBubbleSize val="0"/>
        </c:dLbls>
        <c:marker val="1"/>
        <c:smooth val="0"/>
        <c:axId val="102709888"/>
        <c:axId val="102720256"/>
      </c:lineChart>
      <c:catAx>
        <c:axId val="102709888"/>
        <c:scaling>
          <c:orientation val="minMax"/>
        </c:scaling>
        <c:delete val="1"/>
        <c:axPos val="b"/>
        <c:numFmt formatCode="General" sourceLinked="1"/>
        <c:majorTickMark val="none"/>
        <c:minorTickMark val="none"/>
        <c:tickLblPos val="none"/>
        <c:crossAx val="102720256"/>
        <c:crosses val="autoZero"/>
        <c:auto val="1"/>
        <c:lblAlgn val="ctr"/>
        <c:lblOffset val="100"/>
        <c:noMultiLvlLbl val="1"/>
      </c:catAx>
      <c:valAx>
        <c:axId val="10272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0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17596279</c:v>
                </c:pt>
                <c:pt idx="4">
                  <c:v>18015660</c:v>
                </c:pt>
              </c:numCache>
            </c:numRef>
          </c:val>
          <c:extLst>
            <c:ext xmlns:c16="http://schemas.microsoft.com/office/drawing/2014/chart" uri="{C3380CC4-5D6E-409C-BE32-E72D297353CC}">
              <c16:uniqueId val="{00000000-A6B8-4C0F-B6BC-924F1A113229}"/>
            </c:ext>
          </c:extLst>
        </c:ser>
        <c:dLbls>
          <c:showLegendKey val="0"/>
          <c:showVal val="0"/>
          <c:showCatName val="0"/>
          <c:showSerName val="0"/>
          <c:showPercent val="0"/>
          <c:showBubbleSize val="0"/>
        </c:dLbls>
        <c:gapWidth val="150"/>
        <c:axId val="102744448"/>
        <c:axId val="1027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41891213</c:v>
                </c:pt>
                <c:pt idx="4">
                  <c:v>42806727</c:v>
                </c:pt>
              </c:numCache>
            </c:numRef>
          </c:val>
          <c:smooth val="0"/>
          <c:extLst>
            <c:ext xmlns:c16="http://schemas.microsoft.com/office/drawing/2014/chart" uri="{C3380CC4-5D6E-409C-BE32-E72D297353CC}">
              <c16:uniqueId val="{00000001-A6B8-4C0F-B6BC-924F1A113229}"/>
            </c:ext>
          </c:extLst>
        </c:ser>
        <c:dLbls>
          <c:showLegendKey val="0"/>
          <c:showVal val="0"/>
          <c:showCatName val="0"/>
          <c:showSerName val="0"/>
          <c:showPercent val="0"/>
          <c:showBubbleSize val="0"/>
        </c:dLbls>
        <c:marker val="1"/>
        <c:smooth val="0"/>
        <c:axId val="102744448"/>
        <c:axId val="102746368"/>
      </c:lineChart>
      <c:catAx>
        <c:axId val="102744448"/>
        <c:scaling>
          <c:orientation val="minMax"/>
        </c:scaling>
        <c:delete val="1"/>
        <c:axPos val="b"/>
        <c:numFmt formatCode="General" sourceLinked="1"/>
        <c:majorTickMark val="none"/>
        <c:minorTickMark val="none"/>
        <c:tickLblPos val="none"/>
        <c:crossAx val="102746368"/>
        <c:crosses val="autoZero"/>
        <c:auto val="1"/>
        <c:lblAlgn val="ctr"/>
        <c:lblOffset val="100"/>
        <c:noMultiLvlLbl val="1"/>
      </c:catAx>
      <c:valAx>
        <c:axId val="10274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74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13.5</c:v>
                </c:pt>
                <c:pt idx="4">
                  <c:v>13.3</c:v>
                </c:pt>
              </c:numCache>
            </c:numRef>
          </c:val>
          <c:extLst>
            <c:ext xmlns:c16="http://schemas.microsoft.com/office/drawing/2014/chart" uri="{C3380CC4-5D6E-409C-BE32-E72D297353CC}">
              <c16:uniqueId val="{00000000-4268-4BDD-920F-5743E8A44450}"/>
            </c:ext>
          </c:extLst>
        </c:ser>
        <c:dLbls>
          <c:showLegendKey val="0"/>
          <c:showVal val="0"/>
          <c:showCatName val="0"/>
          <c:showSerName val="0"/>
          <c:showPercent val="0"/>
          <c:showBubbleSize val="0"/>
        </c:dLbls>
        <c:gapWidth val="150"/>
        <c:axId val="102797312"/>
        <c:axId val="1027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17.5</c:v>
                </c:pt>
                <c:pt idx="4">
                  <c:v>17.5</c:v>
                </c:pt>
              </c:numCache>
            </c:numRef>
          </c:val>
          <c:smooth val="0"/>
          <c:extLst>
            <c:ext xmlns:c16="http://schemas.microsoft.com/office/drawing/2014/chart" uri="{C3380CC4-5D6E-409C-BE32-E72D297353CC}">
              <c16:uniqueId val="{00000001-4268-4BDD-920F-5743E8A44450}"/>
            </c:ext>
          </c:extLst>
        </c:ser>
        <c:dLbls>
          <c:showLegendKey val="0"/>
          <c:showVal val="0"/>
          <c:showCatName val="0"/>
          <c:showSerName val="0"/>
          <c:showPercent val="0"/>
          <c:showBubbleSize val="0"/>
        </c:dLbls>
        <c:marker val="1"/>
        <c:smooth val="0"/>
        <c:axId val="102797312"/>
        <c:axId val="102799232"/>
      </c:lineChart>
      <c:catAx>
        <c:axId val="102797312"/>
        <c:scaling>
          <c:orientation val="minMax"/>
        </c:scaling>
        <c:delete val="1"/>
        <c:axPos val="b"/>
        <c:numFmt formatCode="General" sourceLinked="1"/>
        <c:majorTickMark val="none"/>
        <c:minorTickMark val="none"/>
        <c:tickLblPos val="none"/>
        <c:crossAx val="102799232"/>
        <c:crosses val="autoZero"/>
        <c:auto val="1"/>
        <c:lblAlgn val="ctr"/>
        <c:lblOffset val="100"/>
        <c:noMultiLvlLbl val="1"/>
      </c:catAx>
      <c:valAx>
        <c:axId val="10279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58.8</c:v>
                </c:pt>
                <c:pt idx="4">
                  <c:v>56.7</c:v>
                </c:pt>
              </c:numCache>
            </c:numRef>
          </c:val>
          <c:extLst>
            <c:ext xmlns:c16="http://schemas.microsoft.com/office/drawing/2014/chart" uri="{C3380CC4-5D6E-409C-BE32-E72D297353CC}">
              <c16:uniqueId val="{00000000-0294-4574-B41B-96FA9DB95DC5}"/>
            </c:ext>
          </c:extLst>
        </c:ser>
        <c:dLbls>
          <c:showLegendKey val="0"/>
          <c:showVal val="0"/>
          <c:showCatName val="0"/>
          <c:showSerName val="0"/>
          <c:showPercent val="0"/>
          <c:showBubbleSize val="0"/>
        </c:dLbls>
        <c:gapWidth val="150"/>
        <c:axId val="102907264"/>
        <c:axId val="1029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63.3</c:v>
                </c:pt>
                <c:pt idx="4">
                  <c:v>68.5</c:v>
                </c:pt>
              </c:numCache>
            </c:numRef>
          </c:val>
          <c:smooth val="0"/>
          <c:extLst>
            <c:ext xmlns:c16="http://schemas.microsoft.com/office/drawing/2014/chart" uri="{C3380CC4-5D6E-409C-BE32-E72D297353CC}">
              <c16:uniqueId val="{00000001-0294-4574-B41B-96FA9DB95DC5}"/>
            </c:ext>
          </c:extLst>
        </c:ser>
        <c:dLbls>
          <c:showLegendKey val="0"/>
          <c:showVal val="0"/>
          <c:showCatName val="0"/>
          <c:showSerName val="0"/>
          <c:showPercent val="0"/>
          <c:showBubbleSize val="0"/>
        </c:dLbls>
        <c:marker val="1"/>
        <c:smooth val="0"/>
        <c:axId val="102907264"/>
        <c:axId val="102913536"/>
      </c:lineChart>
      <c:catAx>
        <c:axId val="102907264"/>
        <c:scaling>
          <c:orientation val="minMax"/>
        </c:scaling>
        <c:delete val="1"/>
        <c:axPos val="b"/>
        <c:numFmt formatCode="General" sourceLinked="1"/>
        <c:majorTickMark val="none"/>
        <c:minorTickMark val="none"/>
        <c:tickLblPos val="none"/>
        <c:crossAx val="102913536"/>
        <c:crosses val="autoZero"/>
        <c:auto val="1"/>
        <c:lblAlgn val="ctr"/>
        <c:lblOffset val="100"/>
        <c:noMultiLvlLbl val="1"/>
      </c:catAx>
      <c:valAx>
        <c:axId val="10291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12352</c:v>
                </c:pt>
                <c:pt idx="4">
                  <c:v>13936</c:v>
                </c:pt>
              </c:numCache>
            </c:numRef>
          </c:val>
          <c:extLst>
            <c:ext xmlns:c16="http://schemas.microsoft.com/office/drawing/2014/chart" uri="{C3380CC4-5D6E-409C-BE32-E72D297353CC}">
              <c16:uniqueId val="{00000000-0E3C-4A1B-AD12-22A33B229296}"/>
            </c:ext>
          </c:extLst>
        </c:ser>
        <c:dLbls>
          <c:showLegendKey val="0"/>
          <c:showVal val="0"/>
          <c:showCatName val="0"/>
          <c:showSerName val="0"/>
          <c:showPercent val="0"/>
          <c:showBubbleSize val="0"/>
        </c:dLbls>
        <c:gapWidth val="150"/>
        <c:axId val="102939648"/>
        <c:axId val="1030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10602</c:v>
                </c:pt>
                <c:pt idx="4">
                  <c:v>11234</c:v>
                </c:pt>
              </c:numCache>
            </c:numRef>
          </c:val>
          <c:smooth val="0"/>
          <c:extLst>
            <c:ext xmlns:c16="http://schemas.microsoft.com/office/drawing/2014/chart" uri="{C3380CC4-5D6E-409C-BE32-E72D297353CC}">
              <c16:uniqueId val="{00000001-0E3C-4A1B-AD12-22A33B229296}"/>
            </c:ext>
          </c:extLst>
        </c:ser>
        <c:dLbls>
          <c:showLegendKey val="0"/>
          <c:showVal val="0"/>
          <c:showCatName val="0"/>
          <c:showSerName val="0"/>
          <c:showPercent val="0"/>
          <c:showBubbleSize val="0"/>
        </c:dLbls>
        <c:marker val="1"/>
        <c:smooth val="0"/>
        <c:axId val="102939648"/>
        <c:axId val="103036032"/>
      </c:lineChart>
      <c:catAx>
        <c:axId val="102939648"/>
        <c:scaling>
          <c:orientation val="minMax"/>
        </c:scaling>
        <c:delete val="1"/>
        <c:axPos val="b"/>
        <c:numFmt formatCode="General" sourceLinked="1"/>
        <c:majorTickMark val="none"/>
        <c:minorTickMark val="none"/>
        <c:tickLblPos val="none"/>
        <c:crossAx val="103036032"/>
        <c:crosses val="autoZero"/>
        <c:auto val="1"/>
        <c:lblAlgn val="ctr"/>
        <c:lblOffset val="100"/>
        <c:noMultiLvlLbl val="1"/>
      </c:catAx>
      <c:valAx>
        <c:axId val="10303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32612</c:v>
                </c:pt>
                <c:pt idx="4">
                  <c:v>33596</c:v>
                </c:pt>
              </c:numCache>
            </c:numRef>
          </c:val>
          <c:extLst>
            <c:ext xmlns:c16="http://schemas.microsoft.com/office/drawing/2014/chart" uri="{C3380CC4-5D6E-409C-BE32-E72D297353CC}">
              <c16:uniqueId val="{00000000-26B6-4BAB-B0B4-49FC17EBA11F}"/>
            </c:ext>
          </c:extLst>
        </c:ser>
        <c:dLbls>
          <c:showLegendKey val="0"/>
          <c:showVal val="0"/>
          <c:showCatName val="0"/>
          <c:showSerName val="0"/>
          <c:showPercent val="0"/>
          <c:showBubbleSize val="0"/>
        </c:dLbls>
        <c:gapWidth val="150"/>
        <c:axId val="103078528"/>
        <c:axId val="1030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35788</c:v>
                </c:pt>
                <c:pt idx="4">
                  <c:v>37855</c:v>
                </c:pt>
              </c:numCache>
            </c:numRef>
          </c:val>
          <c:smooth val="0"/>
          <c:extLst>
            <c:ext xmlns:c16="http://schemas.microsoft.com/office/drawing/2014/chart" uri="{C3380CC4-5D6E-409C-BE32-E72D297353CC}">
              <c16:uniqueId val="{00000001-26B6-4BAB-B0B4-49FC17EBA11F}"/>
            </c:ext>
          </c:extLst>
        </c:ser>
        <c:dLbls>
          <c:showLegendKey val="0"/>
          <c:showVal val="0"/>
          <c:showCatName val="0"/>
          <c:showSerName val="0"/>
          <c:showPercent val="0"/>
          <c:showBubbleSize val="0"/>
        </c:dLbls>
        <c:marker val="1"/>
        <c:smooth val="0"/>
        <c:axId val="103078528"/>
        <c:axId val="103080704"/>
      </c:lineChart>
      <c:catAx>
        <c:axId val="103078528"/>
        <c:scaling>
          <c:orientation val="minMax"/>
        </c:scaling>
        <c:delete val="1"/>
        <c:axPos val="b"/>
        <c:numFmt formatCode="General" sourceLinked="1"/>
        <c:majorTickMark val="none"/>
        <c:minorTickMark val="none"/>
        <c:tickLblPos val="none"/>
        <c:crossAx val="103080704"/>
        <c:crosses val="autoZero"/>
        <c:auto val="1"/>
        <c:lblAlgn val="ctr"/>
        <c:lblOffset val="100"/>
        <c:noMultiLvlLbl val="1"/>
      </c:catAx>
      <c:valAx>
        <c:axId val="10308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07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　地方独立行政法人大月市立中央病院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151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14987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84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77</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102.7</v>
      </c>
      <c r="BJ33" s="130"/>
      <c r="BK33" s="130"/>
      <c r="BL33" s="130"/>
      <c r="BM33" s="130"/>
      <c r="BN33" s="130"/>
      <c r="BO33" s="130"/>
      <c r="BP33" s="130"/>
      <c r="BQ33" s="130"/>
      <c r="BR33" s="130"/>
      <c r="BS33" s="130"/>
      <c r="BT33" s="130"/>
      <c r="BU33" s="130"/>
      <c r="BV33" s="130"/>
      <c r="BW33" s="131"/>
      <c r="BX33" s="129">
        <f>データ!AM7</f>
        <v>103.5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79.8</v>
      </c>
      <c r="EX33" s="130"/>
      <c r="EY33" s="130"/>
      <c r="EZ33" s="130"/>
      <c r="FA33" s="130"/>
      <c r="FB33" s="130"/>
      <c r="FC33" s="130"/>
      <c r="FD33" s="130"/>
      <c r="FE33" s="130"/>
      <c r="FF33" s="130"/>
      <c r="FG33" s="130"/>
      <c r="FH33" s="130"/>
      <c r="FI33" s="130"/>
      <c r="FJ33" s="130"/>
      <c r="FK33" s="131"/>
      <c r="FL33" s="129">
        <f>データ!AX7</f>
        <v>75.400000000000006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37.1</v>
      </c>
      <c r="LZ33" s="130"/>
      <c r="MA33" s="130"/>
      <c r="MB33" s="130"/>
      <c r="MC33" s="130"/>
      <c r="MD33" s="130"/>
      <c r="ME33" s="130"/>
      <c r="MF33" s="130"/>
      <c r="MG33" s="130"/>
      <c r="MH33" s="130"/>
      <c r="MI33" s="130"/>
      <c r="MJ33" s="130"/>
      <c r="MK33" s="130"/>
      <c r="ML33" s="130"/>
      <c r="MM33" s="131"/>
      <c r="MN33" s="129">
        <f>データ!BT7</f>
        <v>34.299999999999997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t="str">
        <f>データ!CB7</f>
        <v>-</v>
      </c>
      <c r="AF55" s="139"/>
      <c r="AG55" s="139"/>
      <c r="AH55" s="139"/>
      <c r="AI55" s="139"/>
      <c r="AJ55" s="139"/>
      <c r="AK55" s="139"/>
      <c r="AL55" s="139"/>
      <c r="AM55" s="139"/>
      <c r="AN55" s="139"/>
      <c r="AO55" s="139"/>
      <c r="AP55" s="139"/>
      <c r="AQ55" s="139"/>
      <c r="AR55" s="139"/>
      <c r="AS55" s="140"/>
      <c r="AT55" s="138" t="str">
        <f>データ!CC7</f>
        <v>-</v>
      </c>
      <c r="AU55" s="139"/>
      <c r="AV55" s="139"/>
      <c r="AW55" s="139"/>
      <c r="AX55" s="139"/>
      <c r="AY55" s="139"/>
      <c r="AZ55" s="139"/>
      <c r="BA55" s="139"/>
      <c r="BB55" s="139"/>
      <c r="BC55" s="139"/>
      <c r="BD55" s="139"/>
      <c r="BE55" s="139"/>
      <c r="BF55" s="139"/>
      <c r="BG55" s="139"/>
      <c r="BH55" s="140"/>
      <c r="BI55" s="138">
        <f>データ!CD7</f>
        <v>32612</v>
      </c>
      <c r="BJ55" s="139"/>
      <c r="BK55" s="139"/>
      <c r="BL55" s="139"/>
      <c r="BM55" s="139"/>
      <c r="BN55" s="139"/>
      <c r="BO55" s="139"/>
      <c r="BP55" s="139"/>
      <c r="BQ55" s="139"/>
      <c r="BR55" s="139"/>
      <c r="BS55" s="139"/>
      <c r="BT55" s="139"/>
      <c r="BU55" s="139"/>
      <c r="BV55" s="139"/>
      <c r="BW55" s="140"/>
      <c r="BX55" s="138">
        <f>データ!CE7</f>
        <v>33596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t="str">
        <f>データ!CM7</f>
        <v>-</v>
      </c>
      <c r="DT55" s="139"/>
      <c r="DU55" s="139"/>
      <c r="DV55" s="139"/>
      <c r="DW55" s="139"/>
      <c r="DX55" s="139"/>
      <c r="DY55" s="139"/>
      <c r="DZ55" s="139"/>
      <c r="EA55" s="139"/>
      <c r="EB55" s="139"/>
      <c r="EC55" s="139"/>
      <c r="ED55" s="139"/>
      <c r="EE55" s="139"/>
      <c r="EF55" s="139"/>
      <c r="EG55" s="140"/>
      <c r="EH55" s="138" t="str">
        <f>データ!CN7</f>
        <v>-</v>
      </c>
      <c r="EI55" s="139"/>
      <c r="EJ55" s="139"/>
      <c r="EK55" s="139"/>
      <c r="EL55" s="139"/>
      <c r="EM55" s="139"/>
      <c r="EN55" s="139"/>
      <c r="EO55" s="139"/>
      <c r="EP55" s="139"/>
      <c r="EQ55" s="139"/>
      <c r="ER55" s="139"/>
      <c r="ES55" s="139"/>
      <c r="ET55" s="139"/>
      <c r="EU55" s="139"/>
      <c r="EV55" s="140"/>
      <c r="EW55" s="138">
        <f>データ!CO7</f>
        <v>12352</v>
      </c>
      <c r="EX55" s="139"/>
      <c r="EY55" s="139"/>
      <c r="EZ55" s="139"/>
      <c r="FA55" s="139"/>
      <c r="FB55" s="139"/>
      <c r="FC55" s="139"/>
      <c r="FD55" s="139"/>
      <c r="FE55" s="139"/>
      <c r="FF55" s="139"/>
      <c r="FG55" s="139"/>
      <c r="FH55" s="139"/>
      <c r="FI55" s="139"/>
      <c r="FJ55" s="139"/>
      <c r="FK55" s="140"/>
      <c r="FL55" s="138">
        <f>データ!CP7</f>
        <v>13936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58.8</v>
      </c>
      <c r="IL55" s="130"/>
      <c r="IM55" s="130"/>
      <c r="IN55" s="130"/>
      <c r="IO55" s="130"/>
      <c r="IP55" s="130"/>
      <c r="IQ55" s="130"/>
      <c r="IR55" s="130"/>
      <c r="IS55" s="130"/>
      <c r="IT55" s="130"/>
      <c r="IU55" s="130"/>
      <c r="IV55" s="130"/>
      <c r="IW55" s="130"/>
      <c r="IX55" s="130"/>
      <c r="IY55" s="131"/>
      <c r="IZ55" s="129">
        <f>データ!DA7</f>
        <v>56.7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13.5</v>
      </c>
      <c r="LZ55" s="130"/>
      <c r="MA55" s="130"/>
      <c r="MB55" s="130"/>
      <c r="MC55" s="130"/>
      <c r="MD55" s="130"/>
      <c r="ME55" s="130"/>
      <c r="MF55" s="130"/>
      <c r="MG55" s="130"/>
      <c r="MH55" s="130"/>
      <c r="MI55" s="130"/>
      <c r="MJ55" s="130"/>
      <c r="MK55" s="130"/>
      <c r="ML55" s="130"/>
      <c r="MM55" s="131"/>
      <c r="MN55" s="129">
        <f>データ!DL7</f>
        <v>13.3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t="str">
        <f>データ!CG7</f>
        <v>-</v>
      </c>
      <c r="AF56" s="139"/>
      <c r="AG56" s="139"/>
      <c r="AH56" s="139"/>
      <c r="AI56" s="139"/>
      <c r="AJ56" s="139"/>
      <c r="AK56" s="139"/>
      <c r="AL56" s="139"/>
      <c r="AM56" s="139"/>
      <c r="AN56" s="139"/>
      <c r="AO56" s="139"/>
      <c r="AP56" s="139"/>
      <c r="AQ56" s="139"/>
      <c r="AR56" s="139"/>
      <c r="AS56" s="140"/>
      <c r="AT56" s="138" t="str">
        <f>データ!CH7</f>
        <v>-</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t="str">
        <f>データ!CR7</f>
        <v>-</v>
      </c>
      <c r="DT56" s="139"/>
      <c r="DU56" s="139"/>
      <c r="DV56" s="139"/>
      <c r="DW56" s="139"/>
      <c r="DX56" s="139"/>
      <c r="DY56" s="139"/>
      <c r="DZ56" s="139"/>
      <c r="EA56" s="139"/>
      <c r="EB56" s="139"/>
      <c r="EC56" s="139"/>
      <c r="ED56" s="139"/>
      <c r="EE56" s="139"/>
      <c r="EF56" s="139"/>
      <c r="EG56" s="140"/>
      <c r="EH56" s="138" t="str">
        <f>データ!CS7</f>
        <v>-</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t="str">
        <f>データ!DU7</f>
        <v>-</v>
      </c>
      <c r="BH79" s="151"/>
      <c r="BI79" s="151"/>
      <c r="BJ79" s="151"/>
      <c r="BK79" s="151"/>
      <c r="BL79" s="151"/>
      <c r="BM79" s="151"/>
      <c r="BN79" s="151"/>
      <c r="BO79" s="151"/>
      <c r="BP79" s="151"/>
      <c r="BQ79" s="151"/>
      <c r="BR79" s="151"/>
      <c r="BS79" s="151"/>
      <c r="BT79" s="151"/>
      <c r="BU79" s="151"/>
      <c r="BV79" s="151"/>
      <c r="BW79" s="151"/>
      <c r="BX79" s="151"/>
      <c r="BY79" s="151"/>
      <c r="BZ79" s="151">
        <f>データ!DV7</f>
        <v>7.9</v>
      </c>
      <c r="CA79" s="151"/>
      <c r="CB79" s="151"/>
      <c r="CC79" s="151"/>
      <c r="CD79" s="151"/>
      <c r="CE79" s="151"/>
      <c r="CF79" s="151"/>
      <c r="CG79" s="151"/>
      <c r="CH79" s="151"/>
      <c r="CI79" s="151"/>
      <c r="CJ79" s="151"/>
      <c r="CK79" s="151"/>
      <c r="CL79" s="151"/>
      <c r="CM79" s="151"/>
      <c r="CN79" s="151"/>
      <c r="CO79" s="151"/>
      <c r="CP79" s="151"/>
      <c r="CQ79" s="151"/>
      <c r="CR79" s="151"/>
      <c r="CS79" s="151">
        <f>データ!DW7</f>
        <v>15.6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t="str">
        <f>データ!EF7</f>
        <v>-</v>
      </c>
      <c r="GB79" s="151"/>
      <c r="GC79" s="151"/>
      <c r="GD79" s="151"/>
      <c r="GE79" s="151"/>
      <c r="GF79" s="151"/>
      <c r="GG79" s="151"/>
      <c r="GH79" s="151"/>
      <c r="GI79" s="151"/>
      <c r="GJ79" s="151"/>
      <c r="GK79" s="151"/>
      <c r="GL79" s="151"/>
      <c r="GM79" s="151"/>
      <c r="GN79" s="151"/>
      <c r="GO79" s="151"/>
      <c r="GP79" s="151"/>
      <c r="GQ79" s="151"/>
      <c r="GR79" s="151"/>
      <c r="GS79" s="151"/>
      <c r="GT79" s="151">
        <f>データ!EG7</f>
        <v>37.200000000000003</v>
      </c>
      <c r="GU79" s="151"/>
      <c r="GV79" s="151"/>
      <c r="GW79" s="151"/>
      <c r="GX79" s="151"/>
      <c r="GY79" s="151"/>
      <c r="GZ79" s="151"/>
      <c r="HA79" s="151"/>
      <c r="HB79" s="151"/>
      <c r="HC79" s="151"/>
      <c r="HD79" s="151"/>
      <c r="HE79" s="151"/>
      <c r="HF79" s="151"/>
      <c r="HG79" s="151"/>
      <c r="HH79" s="151"/>
      <c r="HI79" s="151"/>
      <c r="HJ79" s="151"/>
      <c r="HK79" s="151"/>
      <c r="HL79" s="151"/>
      <c r="HM79" s="151">
        <f>データ!EH7</f>
        <v>62.5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t="str">
        <f>データ!EQ7</f>
        <v>-</v>
      </c>
      <c r="KW79" s="152"/>
      <c r="KX79" s="152"/>
      <c r="KY79" s="152"/>
      <c r="KZ79" s="152"/>
      <c r="LA79" s="152"/>
      <c r="LB79" s="152"/>
      <c r="LC79" s="152"/>
      <c r="LD79" s="152"/>
      <c r="LE79" s="152"/>
      <c r="LF79" s="152"/>
      <c r="LG79" s="152"/>
      <c r="LH79" s="152"/>
      <c r="LI79" s="152"/>
      <c r="LJ79" s="152"/>
      <c r="LK79" s="152"/>
      <c r="LL79" s="152"/>
      <c r="LM79" s="152"/>
      <c r="LN79" s="152"/>
      <c r="LO79" s="152">
        <f>データ!ER7</f>
        <v>17596279</v>
      </c>
      <c r="LP79" s="152"/>
      <c r="LQ79" s="152"/>
      <c r="LR79" s="152"/>
      <c r="LS79" s="152"/>
      <c r="LT79" s="152"/>
      <c r="LU79" s="152"/>
      <c r="LV79" s="152"/>
      <c r="LW79" s="152"/>
      <c r="LX79" s="152"/>
      <c r="LY79" s="152"/>
      <c r="LZ79" s="152"/>
      <c r="MA79" s="152"/>
      <c r="MB79" s="152"/>
      <c r="MC79" s="152"/>
      <c r="MD79" s="152"/>
      <c r="ME79" s="152"/>
      <c r="MF79" s="152"/>
      <c r="MG79" s="152"/>
      <c r="MH79" s="152">
        <f>データ!ES7</f>
        <v>18015660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t="str">
        <f>データ!DZ7</f>
        <v>-</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t="str">
        <f>データ!EK7</f>
        <v>-</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t="str">
        <f>データ!EV7</f>
        <v>-</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1NKM8isnMXewidf6v7apdROi+4tdOmeBn3Ok2lvm0FmD2T+WKjgK/QLaTm/T2GfLUGWKUftXCqQQPwof2Qg==" saltValue="pIRu8C+oJYpQvO+ZDJ275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144</v>
      </c>
      <c r="AX5" s="62" t="s">
        <v>145</v>
      </c>
      <c r="AY5" s="62" t="s">
        <v>146</v>
      </c>
      <c r="AZ5" s="62" t="s">
        <v>147</v>
      </c>
      <c r="BA5" s="62" t="s">
        <v>148</v>
      </c>
      <c r="BB5" s="62" t="s">
        <v>149</v>
      </c>
      <c r="BC5" s="62" t="s">
        <v>150</v>
      </c>
      <c r="BD5" s="62" t="s">
        <v>151</v>
      </c>
      <c r="BE5" s="62" t="s">
        <v>152</v>
      </c>
      <c r="BF5" s="62" t="s">
        <v>153</v>
      </c>
      <c r="BG5" s="62" t="s">
        <v>143</v>
      </c>
      <c r="BH5" s="62" t="s">
        <v>144</v>
      </c>
      <c r="BI5" s="62" t="s">
        <v>145</v>
      </c>
      <c r="BJ5" s="62" t="s">
        <v>146</v>
      </c>
      <c r="BK5" s="62" t="s">
        <v>147</v>
      </c>
      <c r="BL5" s="62" t="s">
        <v>148</v>
      </c>
      <c r="BM5" s="62" t="s">
        <v>149</v>
      </c>
      <c r="BN5" s="62" t="s">
        <v>150</v>
      </c>
      <c r="BO5" s="62" t="s">
        <v>151</v>
      </c>
      <c r="BP5" s="62" t="s">
        <v>152</v>
      </c>
      <c r="BQ5" s="62" t="s">
        <v>153</v>
      </c>
      <c r="BR5" s="62" t="s">
        <v>154</v>
      </c>
      <c r="BS5" s="62" t="s">
        <v>155</v>
      </c>
      <c r="BT5" s="62" t="s">
        <v>156</v>
      </c>
      <c r="BU5" s="62" t="s">
        <v>146</v>
      </c>
      <c r="BV5" s="62" t="s">
        <v>147</v>
      </c>
      <c r="BW5" s="62" t="s">
        <v>148</v>
      </c>
      <c r="BX5" s="62" t="s">
        <v>149</v>
      </c>
      <c r="BY5" s="62" t="s">
        <v>150</v>
      </c>
      <c r="BZ5" s="62" t="s">
        <v>151</v>
      </c>
      <c r="CA5" s="62" t="s">
        <v>141</v>
      </c>
      <c r="CB5" s="62" t="s">
        <v>153</v>
      </c>
      <c r="CC5" s="62" t="s">
        <v>154</v>
      </c>
      <c r="CD5" s="62" t="s">
        <v>144</v>
      </c>
      <c r="CE5" s="62" t="s">
        <v>157</v>
      </c>
      <c r="CF5" s="62" t="s">
        <v>146</v>
      </c>
      <c r="CG5" s="62" t="s">
        <v>147</v>
      </c>
      <c r="CH5" s="62" t="s">
        <v>148</v>
      </c>
      <c r="CI5" s="62" t="s">
        <v>149</v>
      </c>
      <c r="CJ5" s="62" t="s">
        <v>150</v>
      </c>
      <c r="CK5" s="62" t="s">
        <v>151</v>
      </c>
      <c r="CL5" s="62" t="s">
        <v>152</v>
      </c>
      <c r="CM5" s="62" t="s">
        <v>153</v>
      </c>
      <c r="CN5" s="62" t="s">
        <v>143</v>
      </c>
      <c r="CO5" s="62" t="s">
        <v>155</v>
      </c>
      <c r="CP5" s="62" t="s">
        <v>156</v>
      </c>
      <c r="CQ5" s="62" t="s">
        <v>146</v>
      </c>
      <c r="CR5" s="62" t="s">
        <v>147</v>
      </c>
      <c r="CS5" s="62" t="s">
        <v>148</v>
      </c>
      <c r="CT5" s="62" t="s">
        <v>149</v>
      </c>
      <c r="CU5" s="62" t="s">
        <v>150</v>
      </c>
      <c r="CV5" s="62" t="s">
        <v>151</v>
      </c>
      <c r="CW5" s="62" t="s">
        <v>152</v>
      </c>
      <c r="CX5" s="62" t="s">
        <v>153</v>
      </c>
      <c r="CY5" s="62" t="s">
        <v>143</v>
      </c>
      <c r="CZ5" s="62" t="s">
        <v>155</v>
      </c>
      <c r="DA5" s="62" t="s">
        <v>145</v>
      </c>
      <c r="DB5" s="62" t="s">
        <v>146</v>
      </c>
      <c r="DC5" s="62" t="s">
        <v>147</v>
      </c>
      <c r="DD5" s="62" t="s">
        <v>148</v>
      </c>
      <c r="DE5" s="62" t="s">
        <v>149</v>
      </c>
      <c r="DF5" s="62" t="s">
        <v>150</v>
      </c>
      <c r="DG5" s="62" t="s">
        <v>151</v>
      </c>
      <c r="DH5" s="62" t="s">
        <v>152</v>
      </c>
      <c r="DI5" s="62" t="s">
        <v>153</v>
      </c>
      <c r="DJ5" s="62" t="s">
        <v>154</v>
      </c>
      <c r="DK5" s="62" t="s">
        <v>155</v>
      </c>
      <c r="DL5" s="62" t="s">
        <v>145</v>
      </c>
      <c r="DM5" s="62" t="s">
        <v>146</v>
      </c>
      <c r="DN5" s="62" t="s">
        <v>147</v>
      </c>
      <c r="DO5" s="62" t="s">
        <v>148</v>
      </c>
      <c r="DP5" s="62" t="s">
        <v>149</v>
      </c>
      <c r="DQ5" s="62" t="s">
        <v>150</v>
      </c>
      <c r="DR5" s="62" t="s">
        <v>151</v>
      </c>
      <c r="DS5" s="62" t="s">
        <v>141</v>
      </c>
      <c r="DT5" s="62" t="s">
        <v>153</v>
      </c>
      <c r="DU5" s="62" t="s">
        <v>154</v>
      </c>
      <c r="DV5" s="62" t="s">
        <v>144</v>
      </c>
      <c r="DW5" s="62" t="s">
        <v>156</v>
      </c>
      <c r="DX5" s="62" t="s">
        <v>146</v>
      </c>
      <c r="DY5" s="62" t="s">
        <v>147</v>
      </c>
      <c r="DZ5" s="62" t="s">
        <v>148</v>
      </c>
      <c r="EA5" s="62" t="s">
        <v>149</v>
      </c>
      <c r="EB5" s="62" t="s">
        <v>150</v>
      </c>
      <c r="EC5" s="62" t="s">
        <v>151</v>
      </c>
      <c r="ED5" s="62" t="s">
        <v>152</v>
      </c>
      <c r="EE5" s="62" t="s">
        <v>153</v>
      </c>
      <c r="EF5" s="62" t="s">
        <v>154</v>
      </c>
      <c r="EG5" s="62" t="s">
        <v>144</v>
      </c>
      <c r="EH5" s="62" t="s">
        <v>156</v>
      </c>
      <c r="EI5" s="62" t="s">
        <v>146</v>
      </c>
      <c r="EJ5" s="62" t="s">
        <v>147</v>
      </c>
      <c r="EK5" s="62" t="s">
        <v>148</v>
      </c>
      <c r="EL5" s="62" t="s">
        <v>149</v>
      </c>
      <c r="EM5" s="62" t="s">
        <v>150</v>
      </c>
      <c r="EN5" s="62" t="s">
        <v>158</v>
      </c>
      <c r="EO5" s="62" t="s">
        <v>141</v>
      </c>
      <c r="EP5" s="62" t="s">
        <v>153</v>
      </c>
      <c r="EQ5" s="62" t="s">
        <v>143</v>
      </c>
      <c r="ER5" s="62" t="s">
        <v>144</v>
      </c>
      <c r="ES5" s="62" t="s">
        <v>157</v>
      </c>
      <c r="ET5" s="62" t="s">
        <v>146</v>
      </c>
      <c r="EU5" s="62" t="s">
        <v>147</v>
      </c>
      <c r="EV5" s="62" t="s">
        <v>148</v>
      </c>
      <c r="EW5" s="62" t="s">
        <v>149</v>
      </c>
      <c r="EX5" s="62" t="s">
        <v>150</v>
      </c>
      <c r="EY5" s="62" t="s">
        <v>151</v>
      </c>
    </row>
    <row r="6" spans="1:155" s="67" customFormat="1" x14ac:dyDescent="0.2">
      <c r="A6" s="48" t="s">
        <v>159</v>
      </c>
      <c r="B6" s="63">
        <f>B8</f>
        <v>2020</v>
      </c>
      <c r="C6" s="63">
        <f t="shared" ref="C6:M6" si="2">C8</f>
        <v>197510</v>
      </c>
      <c r="D6" s="63">
        <f t="shared" si="2"/>
        <v>46</v>
      </c>
      <c r="E6" s="63">
        <f t="shared" si="2"/>
        <v>6</v>
      </c>
      <c r="F6" s="63">
        <f t="shared" si="2"/>
        <v>0</v>
      </c>
      <c r="G6" s="63">
        <f t="shared" si="2"/>
        <v>1</v>
      </c>
      <c r="H6" s="155" t="str">
        <f>IF(H8&lt;&gt;I8,H8,"")&amp;IF(I8&lt;&gt;J8,I8,"")&amp;"　"&amp;J8</f>
        <v>山梨県　地方独立行政法人大月市立中央病院</v>
      </c>
      <c r="I6" s="156"/>
      <c r="J6" s="157"/>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15</v>
      </c>
      <c r="R6" s="63" t="str">
        <f t="shared" si="3"/>
        <v>-</v>
      </c>
      <c r="S6" s="63" t="str">
        <f t="shared" si="3"/>
        <v>ド 透 訓</v>
      </c>
      <c r="T6" s="63" t="str">
        <f t="shared" si="3"/>
        <v>救 感 へ 災 輪</v>
      </c>
      <c r="U6" s="64" t="str">
        <f>U8</f>
        <v>-</v>
      </c>
      <c r="V6" s="64">
        <f>V8</f>
        <v>14987</v>
      </c>
      <c r="W6" s="63" t="str">
        <f>W8</f>
        <v>-</v>
      </c>
      <c r="X6" s="63" t="str">
        <f t="shared" ref="X6" si="4">X8</f>
        <v>第２種該当</v>
      </c>
      <c r="Y6" s="63" t="str">
        <f t="shared" si="3"/>
        <v>１０：１</v>
      </c>
      <c r="Z6" s="64">
        <f t="shared" si="3"/>
        <v>151</v>
      </c>
      <c r="AA6" s="64">
        <f t="shared" si="3"/>
        <v>42</v>
      </c>
      <c r="AB6" s="64" t="str">
        <f t="shared" si="3"/>
        <v>-</v>
      </c>
      <c r="AC6" s="64" t="str">
        <f t="shared" si="3"/>
        <v>-</v>
      </c>
      <c r="AD6" s="64">
        <f t="shared" si="3"/>
        <v>4</v>
      </c>
      <c r="AE6" s="64">
        <f t="shared" si="3"/>
        <v>197</v>
      </c>
      <c r="AF6" s="64">
        <f t="shared" si="3"/>
        <v>42</v>
      </c>
      <c r="AG6" s="64">
        <f t="shared" si="3"/>
        <v>42</v>
      </c>
      <c r="AH6" s="64">
        <f t="shared" si="3"/>
        <v>84</v>
      </c>
      <c r="AI6" s="65" t="e">
        <f>IF(AI8="-",NA(),AI8)</f>
        <v>#N/A</v>
      </c>
      <c r="AJ6" s="65" t="e">
        <f t="shared" ref="AJ6:AR6" si="5">IF(AJ8="-",NA(),AJ8)</f>
        <v>#N/A</v>
      </c>
      <c r="AK6" s="65" t="e">
        <f t="shared" si="5"/>
        <v>#N/A</v>
      </c>
      <c r="AL6" s="65">
        <f t="shared" si="5"/>
        <v>102.7</v>
      </c>
      <c r="AM6" s="65">
        <f t="shared" si="5"/>
        <v>103.5</v>
      </c>
      <c r="AN6" s="65" t="e">
        <f t="shared" si="5"/>
        <v>#N/A</v>
      </c>
      <c r="AO6" s="65" t="e">
        <f t="shared" si="5"/>
        <v>#N/A</v>
      </c>
      <c r="AP6" s="65" t="e">
        <f t="shared" si="5"/>
        <v>#N/A</v>
      </c>
      <c r="AQ6" s="65">
        <f t="shared" si="5"/>
        <v>96.9</v>
      </c>
      <c r="AR6" s="65">
        <f t="shared" si="5"/>
        <v>100.6</v>
      </c>
      <c r="AS6" s="65" t="str">
        <f>IF(AS8="-","【-】","【"&amp;SUBSTITUTE(TEXT(AS8,"#,##0.0"),"-","△")&amp;"】")</f>
        <v>【102.5】</v>
      </c>
      <c r="AT6" s="65" t="e">
        <f>IF(AT8="-",NA(),AT8)</f>
        <v>#N/A</v>
      </c>
      <c r="AU6" s="65" t="e">
        <f t="shared" ref="AU6:BC6" si="6">IF(AU8="-",NA(),AU8)</f>
        <v>#N/A</v>
      </c>
      <c r="AV6" s="65" t="e">
        <f t="shared" si="6"/>
        <v>#N/A</v>
      </c>
      <c r="AW6" s="65">
        <f t="shared" si="6"/>
        <v>79.8</v>
      </c>
      <c r="AX6" s="65">
        <f t="shared" si="6"/>
        <v>75.400000000000006</v>
      </c>
      <c r="AY6" s="65" t="e">
        <f t="shared" si="6"/>
        <v>#N/A</v>
      </c>
      <c r="AZ6" s="65" t="e">
        <f t="shared" si="6"/>
        <v>#N/A</v>
      </c>
      <c r="BA6" s="65" t="e">
        <f t="shared" si="6"/>
        <v>#N/A</v>
      </c>
      <c r="BB6" s="65">
        <f t="shared" si="6"/>
        <v>84.3</v>
      </c>
      <c r="BC6" s="65">
        <f t="shared" si="6"/>
        <v>80.7</v>
      </c>
      <c r="BD6" s="65" t="str">
        <f>IF(BD8="-","【-】","【"&amp;SUBSTITUTE(TEXT(BD8,"#,##0.0"),"-","△")&amp;"】")</f>
        <v>【84.7】</v>
      </c>
      <c r="BE6" s="65" t="e">
        <f>IF(BE8="-",NA(),BE8)</f>
        <v>#N/A</v>
      </c>
      <c r="BF6" s="65" t="e">
        <f t="shared" ref="BF6:BN6" si="7">IF(BF8="-",NA(),BF8)</f>
        <v>#N/A</v>
      </c>
      <c r="BG6" s="65" t="e">
        <f t="shared" si="7"/>
        <v>#N/A</v>
      </c>
      <c r="BH6" s="65">
        <f t="shared" si="7"/>
        <v>0</v>
      </c>
      <c r="BI6" s="65">
        <f t="shared" si="7"/>
        <v>0</v>
      </c>
      <c r="BJ6" s="65" t="e">
        <f t="shared" si="7"/>
        <v>#N/A</v>
      </c>
      <c r="BK6" s="65" t="e">
        <f t="shared" si="7"/>
        <v>#N/A</v>
      </c>
      <c r="BL6" s="65" t="e">
        <f t="shared" si="7"/>
        <v>#N/A</v>
      </c>
      <c r="BM6" s="65">
        <f t="shared" si="7"/>
        <v>120.5</v>
      </c>
      <c r="BN6" s="65">
        <f t="shared" si="7"/>
        <v>124.2</v>
      </c>
      <c r="BO6" s="65" t="str">
        <f>IF(BO8="-","【-】","【"&amp;SUBSTITUTE(TEXT(BO8,"#,##0.0"),"-","△")&amp;"】")</f>
        <v>【69.3】</v>
      </c>
      <c r="BP6" s="65" t="e">
        <f>IF(BP8="-",NA(),BP8)</f>
        <v>#N/A</v>
      </c>
      <c r="BQ6" s="65" t="e">
        <f t="shared" ref="BQ6:BY6" si="8">IF(BQ8="-",NA(),BQ8)</f>
        <v>#N/A</v>
      </c>
      <c r="BR6" s="65" t="e">
        <f t="shared" si="8"/>
        <v>#N/A</v>
      </c>
      <c r="BS6" s="65">
        <f t="shared" si="8"/>
        <v>37.1</v>
      </c>
      <c r="BT6" s="65">
        <f t="shared" si="8"/>
        <v>34.299999999999997</v>
      </c>
      <c r="BU6" s="65" t="e">
        <f t="shared" si="8"/>
        <v>#N/A</v>
      </c>
      <c r="BV6" s="65" t="e">
        <f t="shared" si="8"/>
        <v>#N/A</v>
      </c>
      <c r="BW6" s="65" t="e">
        <f t="shared" si="8"/>
        <v>#N/A</v>
      </c>
      <c r="BX6" s="65">
        <f t="shared" si="8"/>
        <v>70.400000000000006</v>
      </c>
      <c r="BY6" s="65">
        <f t="shared" si="8"/>
        <v>65.8</v>
      </c>
      <c r="BZ6" s="65" t="str">
        <f>IF(BZ8="-","【-】","【"&amp;SUBSTITUTE(TEXT(BZ8,"#,##0.0"),"-","△")&amp;"】")</f>
        <v>【67.2】</v>
      </c>
      <c r="CA6" s="66" t="e">
        <f>IF(CA8="-",NA(),CA8)</f>
        <v>#N/A</v>
      </c>
      <c r="CB6" s="66" t="e">
        <f t="shared" ref="CB6:CJ6" si="9">IF(CB8="-",NA(),CB8)</f>
        <v>#N/A</v>
      </c>
      <c r="CC6" s="66" t="e">
        <f t="shared" si="9"/>
        <v>#N/A</v>
      </c>
      <c r="CD6" s="66">
        <f t="shared" si="9"/>
        <v>32612</v>
      </c>
      <c r="CE6" s="66">
        <f t="shared" si="9"/>
        <v>33596</v>
      </c>
      <c r="CF6" s="66" t="e">
        <f t="shared" si="9"/>
        <v>#N/A</v>
      </c>
      <c r="CG6" s="66" t="e">
        <f t="shared" si="9"/>
        <v>#N/A</v>
      </c>
      <c r="CH6" s="66" t="e">
        <f t="shared" si="9"/>
        <v>#N/A</v>
      </c>
      <c r="CI6" s="66">
        <f t="shared" si="9"/>
        <v>35788</v>
      </c>
      <c r="CJ6" s="66">
        <f t="shared" si="9"/>
        <v>37855</v>
      </c>
      <c r="CK6" s="65" t="str">
        <f>IF(CK8="-","【-】","【"&amp;SUBSTITUTE(TEXT(CK8,"#,##0"),"-","△")&amp;"】")</f>
        <v>【56,733】</v>
      </c>
      <c r="CL6" s="66" t="e">
        <f>IF(CL8="-",NA(),CL8)</f>
        <v>#N/A</v>
      </c>
      <c r="CM6" s="66" t="e">
        <f t="shared" ref="CM6:CU6" si="10">IF(CM8="-",NA(),CM8)</f>
        <v>#N/A</v>
      </c>
      <c r="CN6" s="66" t="e">
        <f t="shared" si="10"/>
        <v>#N/A</v>
      </c>
      <c r="CO6" s="66">
        <f t="shared" si="10"/>
        <v>12352</v>
      </c>
      <c r="CP6" s="66">
        <f t="shared" si="10"/>
        <v>13936</v>
      </c>
      <c r="CQ6" s="66" t="e">
        <f t="shared" si="10"/>
        <v>#N/A</v>
      </c>
      <c r="CR6" s="66" t="e">
        <f t="shared" si="10"/>
        <v>#N/A</v>
      </c>
      <c r="CS6" s="66" t="e">
        <f t="shared" si="10"/>
        <v>#N/A</v>
      </c>
      <c r="CT6" s="66">
        <f t="shared" si="10"/>
        <v>10602</v>
      </c>
      <c r="CU6" s="66">
        <f t="shared" si="10"/>
        <v>11234</v>
      </c>
      <c r="CV6" s="65" t="str">
        <f>IF(CV8="-","【-】","【"&amp;SUBSTITUTE(TEXT(CV8,"#,##0"),"-","△")&amp;"】")</f>
        <v>【16,778】</v>
      </c>
      <c r="CW6" s="65" t="e">
        <f>IF(CW8="-",NA(),CW8)</f>
        <v>#N/A</v>
      </c>
      <c r="CX6" s="65" t="e">
        <f t="shared" ref="CX6:DF6" si="11">IF(CX8="-",NA(),CX8)</f>
        <v>#N/A</v>
      </c>
      <c r="CY6" s="65" t="e">
        <f t="shared" si="11"/>
        <v>#N/A</v>
      </c>
      <c r="CZ6" s="65">
        <f t="shared" si="11"/>
        <v>58.8</v>
      </c>
      <c r="DA6" s="65">
        <f t="shared" si="11"/>
        <v>56.7</v>
      </c>
      <c r="DB6" s="65" t="e">
        <f t="shared" si="11"/>
        <v>#N/A</v>
      </c>
      <c r="DC6" s="65" t="e">
        <f t="shared" si="11"/>
        <v>#N/A</v>
      </c>
      <c r="DD6" s="65" t="e">
        <f t="shared" si="11"/>
        <v>#N/A</v>
      </c>
      <c r="DE6" s="65">
        <f t="shared" si="11"/>
        <v>63.3</v>
      </c>
      <c r="DF6" s="65">
        <f t="shared" si="11"/>
        <v>68.5</v>
      </c>
      <c r="DG6" s="65" t="str">
        <f>IF(DG8="-","【-】","【"&amp;SUBSTITUTE(TEXT(DG8,"#,##0.0"),"-","△")&amp;"】")</f>
        <v>【58.8】</v>
      </c>
      <c r="DH6" s="65" t="e">
        <f>IF(DH8="-",NA(),DH8)</f>
        <v>#N/A</v>
      </c>
      <c r="DI6" s="65" t="e">
        <f t="shared" ref="DI6:DQ6" si="12">IF(DI8="-",NA(),DI8)</f>
        <v>#N/A</v>
      </c>
      <c r="DJ6" s="65" t="e">
        <f t="shared" si="12"/>
        <v>#N/A</v>
      </c>
      <c r="DK6" s="65">
        <f t="shared" si="12"/>
        <v>13.5</v>
      </c>
      <c r="DL6" s="65">
        <f t="shared" si="12"/>
        <v>13.3</v>
      </c>
      <c r="DM6" s="65" t="e">
        <f t="shared" si="12"/>
        <v>#N/A</v>
      </c>
      <c r="DN6" s="65" t="e">
        <f t="shared" si="12"/>
        <v>#N/A</v>
      </c>
      <c r="DO6" s="65" t="e">
        <f t="shared" si="12"/>
        <v>#N/A</v>
      </c>
      <c r="DP6" s="65">
        <f t="shared" si="12"/>
        <v>17.5</v>
      </c>
      <c r="DQ6" s="65">
        <f t="shared" si="12"/>
        <v>17.5</v>
      </c>
      <c r="DR6" s="65" t="str">
        <f>IF(DR8="-","【-】","【"&amp;SUBSTITUTE(TEXT(DR8,"#,##0.0"),"-","△")&amp;"】")</f>
        <v>【24.8】</v>
      </c>
      <c r="DS6" s="65" t="e">
        <f>IF(DS8="-",NA(),DS8)</f>
        <v>#N/A</v>
      </c>
      <c r="DT6" s="65" t="e">
        <f t="shared" ref="DT6:EB6" si="13">IF(DT8="-",NA(),DT8)</f>
        <v>#N/A</v>
      </c>
      <c r="DU6" s="65" t="e">
        <f t="shared" si="13"/>
        <v>#N/A</v>
      </c>
      <c r="DV6" s="65">
        <f t="shared" si="13"/>
        <v>7.9</v>
      </c>
      <c r="DW6" s="65">
        <f t="shared" si="13"/>
        <v>15.6</v>
      </c>
      <c r="DX6" s="65" t="e">
        <f t="shared" si="13"/>
        <v>#N/A</v>
      </c>
      <c r="DY6" s="65" t="e">
        <f t="shared" si="13"/>
        <v>#N/A</v>
      </c>
      <c r="DZ6" s="65" t="e">
        <f t="shared" si="13"/>
        <v>#N/A</v>
      </c>
      <c r="EA6" s="65">
        <f t="shared" si="13"/>
        <v>54.6</v>
      </c>
      <c r="EB6" s="65">
        <f t="shared" si="13"/>
        <v>56.9</v>
      </c>
      <c r="EC6" s="65" t="str">
        <f>IF(EC8="-","【-】","【"&amp;SUBSTITUTE(TEXT(EC8,"#,##0.0"),"-","△")&amp;"】")</f>
        <v>【54.8】</v>
      </c>
      <c r="ED6" s="65" t="e">
        <f>IF(ED8="-",NA(),ED8)</f>
        <v>#N/A</v>
      </c>
      <c r="EE6" s="65" t="e">
        <f t="shared" ref="EE6:EM6" si="14">IF(EE8="-",NA(),EE8)</f>
        <v>#N/A</v>
      </c>
      <c r="EF6" s="65" t="e">
        <f t="shared" si="14"/>
        <v>#N/A</v>
      </c>
      <c r="EG6" s="65">
        <f t="shared" si="14"/>
        <v>37.200000000000003</v>
      </c>
      <c r="EH6" s="65">
        <f t="shared" si="14"/>
        <v>62.5</v>
      </c>
      <c r="EI6" s="65" t="e">
        <f t="shared" si="14"/>
        <v>#N/A</v>
      </c>
      <c r="EJ6" s="65" t="e">
        <f t="shared" si="14"/>
        <v>#N/A</v>
      </c>
      <c r="EK6" s="65" t="e">
        <f t="shared" si="14"/>
        <v>#N/A</v>
      </c>
      <c r="EL6" s="65">
        <f t="shared" si="14"/>
        <v>71.7</v>
      </c>
      <c r="EM6" s="65">
        <f t="shared" si="14"/>
        <v>72.900000000000006</v>
      </c>
      <c r="EN6" s="65" t="str">
        <f>IF(EN8="-","【-】","【"&amp;SUBSTITUTE(TEXT(EN8,"#,##0.0"),"-","△")&amp;"】")</f>
        <v>【70.3】</v>
      </c>
      <c r="EO6" s="66" t="e">
        <f>IF(EO8="-",NA(),EO8)</f>
        <v>#N/A</v>
      </c>
      <c r="EP6" s="66" t="e">
        <f t="shared" ref="EP6:EX6" si="15">IF(EP8="-",NA(),EP8)</f>
        <v>#N/A</v>
      </c>
      <c r="EQ6" s="66" t="e">
        <f t="shared" si="15"/>
        <v>#N/A</v>
      </c>
      <c r="ER6" s="66">
        <f t="shared" si="15"/>
        <v>17596279</v>
      </c>
      <c r="ES6" s="66">
        <f t="shared" si="15"/>
        <v>18015660</v>
      </c>
      <c r="ET6" s="66" t="e">
        <f t="shared" si="15"/>
        <v>#N/A</v>
      </c>
      <c r="EU6" s="66" t="e">
        <f t="shared" si="15"/>
        <v>#N/A</v>
      </c>
      <c r="EV6" s="66" t="e">
        <f t="shared" si="15"/>
        <v>#N/A</v>
      </c>
      <c r="EW6" s="66">
        <f t="shared" si="15"/>
        <v>41891213</v>
      </c>
      <c r="EX6" s="66">
        <f t="shared" si="15"/>
        <v>42806727</v>
      </c>
      <c r="EY6" s="66" t="str">
        <f>IF(EY8="-","【-】","【"&amp;SUBSTITUTE(TEXT(EY8,"#,##0"),"-","△")&amp;"】")</f>
        <v>【49,168,683】</v>
      </c>
    </row>
    <row r="7" spans="1:155" s="67" customFormat="1" x14ac:dyDescent="0.2">
      <c r="A7" s="48" t="s">
        <v>160</v>
      </c>
      <c r="B7" s="63">
        <f t="shared" ref="B7:AH7" si="16">B8</f>
        <v>2020</v>
      </c>
      <c r="C7" s="63">
        <f t="shared" si="16"/>
        <v>197510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15</v>
      </c>
      <c r="R7" s="63" t="str">
        <f t="shared" si="16"/>
        <v>-</v>
      </c>
      <c r="S7" s="63" t="str">
        <f t="shared" si="16"/>
        <v>ド 透 訓</v>
      </c>
      <c r="T7" s="63" t="str">
        <f t="shared" si="16"/>
        <v>救 感 へ 災 輪</v>
      </c>
      <c r="U7" s="64" t="str">
        <f>U8</f>
        <v>-</v>
      </c>
      <c r="V7" s="64">
        <f>V8</f>
        <v>14987</v>
      </c>
      <c r="W7" s="63" t="str">
        <f>W8</f>
        <v>-</v>
      </c>
      <c r="X7" s="63" t="str">
        <f t="shared" si="16"/>
        <v>第２種該当</v>
      </c>
      <c r="Y7" s="63" t="str">
        <f t="shared" si="16"/>
        <v>１０：１</v>
      </c>
      <c r="Z7" s="64">
        <f t="shared" si="16"/>
        <v>151</v>
      </c>
      <c r="AA7" s="64">
        <f t="shared" si="16"/>
        <v>42</v>
      </c>
      <c r="AB7" s="64" t="str">
        <f t="shared" si="16"/>
        <v>-</v>
      </c>
      <c r="AC7" s="64" t="str">
        <f t="shared" si="16"/>
        <v>-</v>
      </c>
      <c r="AD7" s="64">
        <f t="shared" si="16"/>
        <v>4</v>
      </c>
      <c r="AE7" s="64">
        <f t="shared" si="16"/>
        <v>197</v>
      </c>
      <c r="AF7" s="64">
        <f t="shared" si="16"/>
        <v>42</v>
      </c>
      <c r="AG7" s="64">
        <f t="shared" si="16"/>
        <v>42</v>
      </c>
      <c r="AH7" s="64">
        <f t="shared" si="16"/>
        <v>84</v>
      </c>
      <c r="AI7" s="65" t="str">
        <f>AI8</f>
        <v>-</v>
      </c>
      <c r="AJ7" s="65" t="str">
        <f t="shared" ref="AJ7:AR7" si="17">AJ8</f>
        <v>-</v>
      </c>
      <c r="AK7" s="65" t="str">
        <f t="shared" si="17"/>
        <v>-</v>
      </c>
      <c r="AL7" s="65">
        <f t="shared" si="17"/>
        <v>102.7</v>
      </c>
      <c r="AM7" s="65">
        <f t="shared" si="17"/>
        <v>103.5</v>
      </c>
      <c r="AN7" s="65" t="str">
        <f t="shared" si="17"/>
        <v>-</v>
      </c>
      <c r="AO7" s="65" t="str">
        <f t="shared" si="17"/>
        <v>-</v>
      </c>
      <c r="AP7" s="65" t="str">
        <f t="shared" si="17"/>
        <v>-</v>
      </c>
      <c r="AQ7" s="65">
        <f t="shared" si="17"/>
        <v>96.9</v>
      </c>
      <c r="AR7" s="65">
        <f t="shared" si="17"/>
        <v>100.6</v>
      </c>
      <c r="AS7" s="65"/>
      <c r="AT7" s="65" t="str">
        <f>AT8</f>
        <v>-</v>
      </c>
      <c r="AU7" s="65" t="str">
        <f t="shared" ref="AU7:BC7" si="18">AU8</f>
        <v>-</v>
      </c>
      <c r="AV7" s="65" t="str">
        <f t="shared" si="18"/>
        <v>-</v>
      </c>
      <c r="AW7" s="65">
        <f t="shared" si="18"/>
        <v>79.8</v>
      </c>
      <c r="AX7" s="65">
        <f t="shared" si="18"/>
        <v>75.400000000000006</v>
      </c>
      <c r="AY7" s="65" t="str">
        <f t="shared" si="18"/>
        <v>-</v>
      </c>
      <c r="AZ7" s="65" t="str">
        <f t="shared" si="18"/>
        <v>-</v>
      </c>
      <c r="BA7" s="65" t="str">
        <f t="shared" si="18"/>
        <v>-</v>
      </c>
      <c r="BB7" s="65">
        <f t="shared" si="18"/>
        <v>84.3</v>
      </c>
      <c r="BC7" s="65">
        <f t="shared" si="18"/>
        <v>80.7</v>
      </c>
      <c r="BD7" s="65"/>
      <c r="BE7" s="65" t="str">
        <f>BE8</f>
        <v>-</v>
      </c>
      <c r="BF7" s="65" t="str">
        <f t="shared" ref="BF7:BN7" si="19">BF8</f>
        <v>-</v>
      </c>
      <c r="BG7" s="65" t="str">
        <f t="shared" si="19"/>
        <v>-</v>
      </c>
      <c r="BH7" s="65">
        <f t="shared" si="19"/>
        <v>0</v>
      </c>
      <c r="BI7" s="65">
        <f t="shared" si="19"/>
        <v>0</v>
      </c>
      <c r="BJ7" s="65" t="str">
        <f t="shared" si="19"/>
        <v>-</v>
      </c>
      <c r="BK7" s="65" t="str">
        <f t="shared" si="19"/>
        <v>-</v>
      </c>
      <c r="BL7" s="65" t="str">
        <f t="shared" si="19"/>
        <v>-</v>
      </c>
      <c r="BM7" s="65">
        <f t="shared" si="19"/>
        <v>120.5</v>
      </c>
      <c r="BN7" s="65">
        <f t="shared" si="19"/>
        <v>124.2</v>
      </c>
      <c r="BO7" s="65"/>
      <c r="BP7" s="65" t="str">
        <f>BP8</f>
        <v>-</v>
      </c>
      <c r="BQ7" s="65" t="str">
        <f t="shared" ref="BQ7:BY7" si="20">BQ8</f>
        <v>-</v>
      </c>
      <c r="BR7" s="65" t="str">
        <f t="shared" si="20"/>
        <v>-</v>
      </c>
      <c r="BS7" s="65">
        <f t="shared" si="20"/>
        <v>37.1</v>
      </c>
      <c r="BT7" s="65">
        <f t="shared" si="20"/>
        <v>34.299999999999997</v>
      </c>
      <c r="BU7" s="65" t="str">
        <f t="shared" si="20"/>
        <v>-</v>
      </c>
      <c r="BV7" s="65" t="str">
        <f t="shared" si="20"/>
        <v>-</v>
      </c>
      <c r="BW7" s="65" t="str">
        <f t="shared" si="20"/>
        <v>-</v>
      </c>
      <c r="BX7" s="65">
        <f t="shared" si="20"/>
        <v>70.400000000000006</v>
      </c>
      <c r="BY7" s="65">
        <f t="shared" si="20"/>
        <v>65.8</v>
      </c>
      <c r="BZ7" s="65"/>
      <c r="CA7" s="66" t="str">
        <f>CA8</f>
        <v>-</v>
      </c>
      <c r="CB7" s="66" t="str">
        <f t="shared" ref="CB7:CJ7" si="21">CB8</f>
        <v>-</v>
      </c>
      <c r="CC7" s="66" t="str">
        <f t="shared" si="21"/>
        <v>-</v>
      </c>
      <c r="CD7" s="66">
        <f t="shared" si="21"/>
        <v>32612</v>
      </c>
      <c r="CE7" s="66">
        <f t="shared" si="21"/>
        <v>33596</v>
      </c>
      <c r="CF7" s="66" t="str">
        <f t="shared" si="21"/>
        <v>-</v>
      </c>
      <c r="CG7" s="66" t="str">
        <f t="shared" si="21"/>
        <v>-</v>
      </c>
      <c r="CH7" s="66" t="str">
        <f t="shared" si="21"/>
        <v>-</v>
      </c>
      <c r="CI7" s="66">
        <f t="shared" si="21"/>
        <v>35788</v>
      </c>
      <c r="CJ7" s="66">
        <f t="shared" si="21"/>
        <v>37855</v>
      </c>
      <c r="CK7" s="65"/>
      <c r="CL7" s="66" t="str">
        <f>CL8</f>
        <v>-</v>
      </c>
      <c r="CM7" s="66" t="str">
        <f t="shared" ref="CM7:CU7" si="22">CM8</f>
        <v>-</v>
      </c>
      <c r="CN7" s="66" t="str">
        <f t="shared" si="22"/>
        <v>-</v>
      </c>
      <c r="CO7" s="66">
        <f t="shared" si="22"/>
        <v>12352</v>
      </c>
      <c r="CP7" s="66">
        <f t="shared" si="22"/>
        <v>13936</v>
      </c>
      <c r="CQ7" s="66" t="str">
        <f t="shared" si="22"/>
        <v>-</v>
      </c>
      <c r="CR7" s="66" t="str">
        <f t="shared" si="22"/>
        <v>-</v>
      </c>
      <c r="CS7" s="66" t="str">
        <f t="shared" si="22"/>
        <v>-</v>
      </c>
      <c r="CT7" s="66">
        <f t="shared" si="22"/>
        <v>10602</v>
      </c>
      <c r="CU7" s="66">
        <f t="shared" si="22"/>
        <v>11234</v>
      </c>
      <c r="CV7" s="65"/>
      <c r="CW7" s="65" t="str">
        <f>CW8</f>
        <v>-</v>
      </c>
      <c r="CX7" s="65" t="str">
        <f t="shared" ref="CX7:DF7" si="23">CX8</f>
        <v>-</v>
      </c>
      <c r="CY7" s="65" t="str">
        <f t="shared" si="23"/>
        <v>-</v>
      </c>
      <c r="CZ7" s="65">
        <f t="shared" si="23"/>
        <v>58.8</v>
      </c>
      <c r="DA7" s="65">
        <f t="shared" si="23"/>
        <v>56.7</v>
      </c>
      <c r="DB7" s="65" t="str">
        <f t="shared" si="23"/>
        <v>-</v>
      </c>
      <c r="DC7" s="65" t="str">
        <f t="shared" si="23"/>
        <v>-</v>
      </c>
      <c r="DD7" s="65" t="str">
        <f t="shared" si="23"/>
        <v>-</v>
      </c>
      <c r="DE7" s="65">
        <f t="shared" si="23"/>
        <v>63.3</v>
      </c>
      <c r="DF7" s="65">
        <f t="shared" si="23"/>
        <v>68.5</v>
      </c>
      <c r="DG7" s="65"/>
      <c r="DH7" s="65" t="str">
        <f>DH8</f>
        <v>-</v>
      </c>
      <c r="DI7" s="65" t="str">
        <f t="shared" ref="DI7:DQ7" si="24">DI8</f>
        <v>-</v>
      </c>
      <c r="DJ7" s="65" t="str">
        <f t="shared" si="24"/>
        <v>-</v>
      </c>
      <c r="DK7" s="65">
        <f t="shared" si="24"/>
        <v>13.5</v>
      </c>
      <c r="DL7" s="65">
        <f t="shared" si="24"/>
        <v>13.3</v>
      </c>
      <c r="DM7" s="65" t="str">
        <f t="shared" si="24"/>
        <v>-</v>
      </c>
      <c r="DN7" s="65" t="str">
        <f t="shared" si="24"/>
        <v>-</v>
      </c>
      <c r="DO7" s="65" t="str">
        <f t="shared" si="24"/>
        <v>-</v>
      </c>
      <c r="DP7" s="65">
        <f t="shared" si="24"/>
        <v>17.5</v>
      </c>
      <c r="DQ7" s="65">
        <f t="shared" si="24"/>
        <v>17.5</v>
      </c>
      <c r="DR7" s="65"/>
      <c r="DS7" s="65" t="str">
        <f>DS8</f>
        <v>-</v>
      </c>
      <c r="DT7" s="65" t="str">
        <f t="shared" ref="DT7:EB7" si="25">DT8</f>
        <v>-</v>
      </c>
      <c r="DU7" s="65" t="str">
        <f t="shared" si="25"/>
        <v>-</v>
      </c>
      <c r="DV7" s="65">
        <f t="shared" si="25"/>
        <v>7.9</v>
      </c>
      <c r="DW7" s="65">
        <f t="shared" si="25"/>
        <v>15.6</v>
      </c>
      <c r="DX7" s="65" t="str">
        <f t="shared" si="25"/>
        <v>-</v>
      </c>
      <c r="DY7" s="65" t="str">
        <f t="shared" si="25"/>
        <v>-</v>
      </c>
      <c r="DZ7" s="65" t="str">
        <f t="shared" si="25"/>
        <v>-</v>
      </c>
      <c r="EA7" s="65">
        <f t="shared" si="25"/>
        <v>54.6</v>
      </c>
      <c r="EB7" s="65">
        <f t="shared" si="25"/>
        <v>56.9</v>
      </c>
      <c r="EC7" s="65"/>
      <c r="ED7" s="65" t="str">
        <f>ED8</f>
        <v>-</v>
      </c>
      <c r="EE7" s="65" t="str">
        <f t="shared" ref="EE7:EM7" si="26">EE8</f>
        <v>-</v>
      </c>
      <c r="EF7" s="65" t="str">
        <f t="shared" si="26"/>
        <v>-</v>
      </c>
      <c r="EG7" s="65">
        <f t="shared" si="26"/>
        <v>37.200000000000003</v>
      </c>
      <c r="EH7" s="65">
        <f t="shared" si="26"/>
        <v>62.5</v>
      </c>
      <c r="EI7" s="65" t="str">
        <f t="shared" si="26"/>
        <v>-</v>
      </c>
      <c r="EJ7" s="65" t="str">
        <f t="shared" si="26"/>
        <v>-</v>
      </c>
      <c r="EK7" s="65" t="str">
        <f t="shared" si="26"/>
        <v>-</v>
      </c>
      <c r="EL7" s="65">
        <f t="shared" si="26"/>
        <v>71.7</v>
      </c>
      <c r="EM7" s="65">
        <f t="shared" si="26"/>
        <v>72.900000000000006</v>
      </c>
      <c r="EN7" s="65"/>
      <c r="EO7" s="66" t="str">
        <f>EO8</f>
        <v>-</v>
      </c>
      <c r="EP7" s="66" t="str">
        <f t="shared" ref="EP7:EX7" si="27">EP8</f>
        <v>-</v>
      </c>
      <c r="EQ7" s="66" t="str">
        <f t="shared" si="27"/>
        <v>-</v>
      </c>
      <c r="ER7" s="66">
        <f t="shared" si="27"/>
        <v>17596279</v>
      </c>
      <c r="ES7" s="66">
        <f t="shared" si="27"/>
        <v>18015660</v>
      </c>
      <c r="ET7" s="66" t="str">
        <f t="shared" si="27"/>
        <v>-</v>
      </c>
      <c r="EU7" s="66" t="str">
        <f t="shared" si="27"/>
        <v>-</v>
      </c>
      <c r="EV7" s="66" t="str">
        <f t="shared" si="27"/>
        <v>-</v>
      </c>
      <c r="EW7" s="66">
        <f t="shared" si="27"/>
        <v>41891213</v>
      </c>
      <c r="EX7" s="66">
        <f t="shared" si="27"/>
        <v>42806727</v>
      </c>
      <c r="EY7" s="66"/>
    </row>
    <row r="8" spans="1:155" s="67" customFormat="1" x14ac:dyDescent="0.2">
      <c r="A8" s="48"/>
      <c r="B8" s="68">
        <v>2020</v>
      </c>
      <c r="C8" s="68">
        <v>197510</v>
      </c>
      <c r="D8" s="68">
        <v>46</v>
      </c>
      <c r="E8" s="68">
        <v>6</v>
      </c>
      <c r="F8" s="68">
        <v>0</v>
      </c>
      <c r="G8" s="68">
        <v>1</v>
      </c>
      <c r="H8" s="68" t="s">
        <v>161</v>
      </c>
      <c r="I8" s="68" t="s">
        <v>162</v>
      </c>
      <c r="J8" s="68" t="s">
        <v>162</v>
      </c>
      <c r="K8" s="68" t="s">
        <v>163</v>
      </c>
      <c r="L8" s="68" t="s">
        <v>164</v>
      </c>
      <c r="M8" s="68" t="s">
        <v>165</v>
      </c>
      <c r="N8" s="68" t="s">
        <v>166</v>
      </c>
      <c r="O8" s="68" t="s">
        <v>167</v>
      </c>
      <c r="P8" s="68" t="s">
        <v>168</v>
      </c>
      <c r="Q8" s="69">
        <v>15</v>
      </c>
      <c r="R8" s="68" t="s">
        <v>39</v>
      </c>
      <c r="S8" s="68" t="s">
        <v>169</v>
      </c>
      <c r="T8" s="68" t="s">
        <v>170</v>
      </c>
      <c r="U8" s="69" t="s">
        <v>39</v>
      </c>
      <c r="V8" s="69">
        <v>14987</v>
      </c>
      <c r="W8" s="68" t="s">
        <v>39</v>
      </c>
      <c r="X8" s="68" t="s">
        <v>171</v>
      </c>
      <c r="Y8" s="70" t="s">
        <v>172</v>
      </c>
      <c r="Z8" s="69">
        <v>151</v>
      </c>
      <c r="AA8" s="69">
        <v>42</v>
      </c>
      <c r="AB8" s="69" t="s">
        <v>39</v>
      </c>
      <c r="AC8" s="69" t="s">
        <v>39</v>
      </c>
      <c r="AD8" s="69">
        <v>4</v>
      </c>
      <c r="AE8" s="69">
        <v>197</v>
      </c>
      <c r="AF8" s="69">
        <v>42</v>
      </c>
      <c r="AG8" s="69">
        <v>42</v>
      </c>
      <c r="AH8" s="69">
        <v>84</v>
      </c>
      <c r="AI8" s="71" t="s">
        <v>39</v>
      </c>
      <c r="AJ8" s="71" t="s">
        <v>39</v>
      </c>
      <c r="AK8" s="71" t="s">
        <v>39</v>
      </c>
      <c r="AL8" s="71">
        <v>102.7</v>
      </c>
      <c r="AM8" s="71">
        <v>103.5</v>
      </c>
      <c r="AN8" s="71" t="s">
        <v>39</v>
      </c>
      <c r="AO8" s="71" t="s">
        <v>39</v>
      </c>
      <c r="AP8" s="71" t="s">
        <v>39</v>
      </c>
      <c r="AQ8" s="71">
        <v>96.9</v>
      </c>
      <c r="AR8" s="71">
        <v>100.6</v>
      </c>
      <c r="AS8" s="71">
        <v>102.5</v>
      </c>
      <c r="AT8" s="71" t="s">
        <v>39</v>
      </c>
      <c r="AU8" s="71" t="s">
        <v>39</v>
      </c>
      <c r="AV8" s="71" t="s">
        <v>39</v>
      </c>
      <c r="AW8" s="71">
        <v>79.8</v>
      </c>
      <c r="AX8" s="71">
        <v>75.400000000000006</v>
      </c>
      <c r="AY8" s="71" t="s">
        <v>39</v>
      </c>
      <c r="AZ8" s="71" t="s">
        <v>39</v>
      </c>
      <c r="BA8" s="71" t="s">
        <v>39</v>
      </c>
      <c r="BB8" s="71">
        <v>84.3</v>
      </c>
      <c r="BC8" s="71">
        <v>80.7</v>
      </c>
      <c r="BD8" s="71">
        <v>84.7</v>
      </c>
      <c r="BE8" s="72" t="s">
        <v>39</v>
      </c>
      <c r="BF8" s="72" t="s">
        <v>39</v>
      </c>
      <c r="BG8" s="72" t="s">
        <v>39</v>
      </c>
      <c r="BH8" s="72">
        <v>0</v>
      </c>
      <c r="BI8" s="72">
        <v>0</v>
      </c>
      <c r="BJ8" s="72" t="s">
        <v>39</v>
      </c>
      <c r="BK8" s="72" t="s">
        <v>39</v>
      </c>
      <c r="BL8" s="72" t="s">
        <v>39</v>
      </c>
      <c r="BM8" s="72">
        <v>120.5</v>
      </c>
      <c r="BN8" s="72">
        <v>124.2</v>
      </c>
      <c r="BO8" s="72">
        <v>69.3</v>
      </c>
      <c r="BP8" s="71" t="s">
        <v>39</v>
      </c>
      <c r="BQ8" s="71" t="s">
        <v>39</v>
      </c>
      <c r="BR8" s="71" t="s">
        <v>39</v>
      </c>
      <c r="BS8" s="71">
        <v>37.1</v>
      </c>
      <c r="BT8" s="71">
        <v>34.299999999999997</v>
      </c>
      <c r="BU8" s="71" t="s">
        <v>39</v>
      </c>
      <c r="BV8" s="71" t="s">
        <v>39</v>
      </c>
      <c r="BW8" s="71" t="s">
        <v>39</v>
      </c>
      <c r="BX8" s="71">
        <v>70.400000000000006</v>
      </c>
      <c r="BY8" s="71">
        <v>65.8</v>
      </c>
      <c r="BZ8" s="71">
        <v>67.2</v>
      </c>
      <c r="CA8" s="72" t="s">
        <v>39</v>
      </c>
      <c r="CB8" s="72" t="s">
        <v>39</v>
      </c>
      <c r="CC8" s="72" t="s">
        <v>39</v>
      </c>
      <c r="CD8" s="72">
        <v>32612</v>
      </c>
      <c r="CE8" s="72">
        <v>33596</v>
      </c>
      <c r="CF8" s="72" t="s">
        <v>39</v>
      </c>
      <c r="CG8" s="72" t="s">
        <v>39</v>
      </c>
      <c r="CH8" s="72" t="s">
        <v>39</v>
      </c>
      <c r="CI8" s="72">
        <v>35788</v>
      </c>
      <c r="CJ8" s="72">
        <v>37855</v>
      </c>
      <c r="CK8" s="71">
        <v>56733</v>
      </c>
      <c r="CL8" s="72" t="s">
        <v>39</v>
      </c>
      <c r="CM8" s="72" t="s">
        <v>39</v>
      </c>
      <c r="CN8" s="72" t="s">
        <v>39</v>
      </c>
      <c r="CO8" s="72">
        <v>12352</v>
      </c>
      <c r="CP8" s="72">
        <v>13936</v>
      </c>
      <c r="CQ8" s="72" t="s">
        <v>39</v>
      </c>
      <c r="CR8" s="72" t="s">
        <v>39</v>
      </c>
      <c r="CS8" s="72" t="s">
        <v>39</v>
      </c>
      <c r="CT8" s="72">
        <v>10602</v>
      </c>
      <c r="CU8" s="72">
        <v>11234</v>
      </c>
      <c r="CV8" s="71">
        <v>16778</v>
      </c>
      <c r="CW8" s="72" t="s">
        <v>39</v>
      </c>
      <c r="CX8" s="72" t="s">
        <v>39</v>
      </c>
      <c r="CY8" s="72" t="s">
        <v>39</v>
      </c>
      <c r="CZ8" s="72">
        <v>58.8</v>
      </c>
      <c r="DA8" s="72">
        <v>56.7</v>
      </c>
      <c r="DB8" s="72" t="s">
        <v>39</v>
      </c>
      <c r="DC8" s="72" t="s">
        <v>39</v>
      </c>
      <c r="DD8" s="72" t="s">
        <v>39</v>
      </c>
      <c r="DE8" s="72">
        <v>63.3</v>
      </c>
      <c r="DF8" s="72">
        <v>68.5</v>
      </c>
      <c r="DG8" s="72">
        <v>58.8</v>
      </c>
      <c r="DH8" s="72" t="s">
        <v>39</v>
      </c>
      <c r="DI8" s="72" t="s">
        <v>39</v>
      </c>
      <c r="DJ8" s="72" t="s">
        <v>39</v>
      </c>
      <c r="DK8" s="72">
        <v>13.5</v>
      </c>
      <c r="DL8" s="72">
        <v>13.3</v>
      </c>
      <c r="DM8" s="72" t="s">
        <v>39</v>
      </c>
      <c r="DN8" s="72" t="s">
        <v>39</v>
      </c>
      <c r="DO8" s="72" t="s">
        <v>39</v>
      </c>
      <c r="DP8" s="72">
        <v>17.5</v>
      </c>
      <c r="DQ8" s="72">
        <v>17.5</v>
      </c>
      <c r="DR8" s="72">
        <v>24.8</v>
      </c>
      <c r="DS8" s="71" t="s">
        <v>39</v>
      </c>
      <c r="DT8" s="71" t="s">
        <v>39</v>
      </c>
      <c r="DU8" s="71" t="s">
        <v>39</v>
      </c>
      <c r="DV8" s="71">
        <v>7.9</v>
      </c>
      <c r="DW8" s="71">
        <v>15.6</v>
      </c>
      <c r="DX8" s="71" t="s">
        <v>39</v>
      </c>
      <c r="DY8" s="71" t="s">
        <v>39</v>
      </c>
      <c r="DZ8" s="71" t="s">
        <v>39</v>
      </c>
      <c r="EA8" s="71">
        <v>54.6</v>
      </c>
      <c r="EB8" s="71">
        <v>56.9</v>
      </c>
      <c r="EC8" s="71">
        <v>54.8</v>
      </c>
      <c r="ED8" s="71" t="s">
        <v>39</v>
      </c>
      <c r="EE8" s="71" t="s">
        <v>39</v>
      </c>
      <c r="EF8" s="71" t="s">
        <v>39</v>
      </c>
      <c r="EG8" s="71">
        <v>37.200000000000003</v>
      </c>
      <c r="EH8" s="71">
        <v>62.5</v>
      </c>
      <c r="EI8" s="71" t="s">
        <v>39</v>
      </c>
      <c r="EJ8" s="71" t="s">
        <v>39</v>
      </c>
      <c r="EK8" s="71" t="s">
        <v>39</v>
      </c>
      <c r="EL8" s="71">
        <v>71.7</v>
      </c>
      <c r="EM8" s="71">
        <v>72.900000000000006</v>
      </c>
      <c r="EN8" s="71">
        <v>70.3</v>
      </c>
      <c r="EO8" s="72" t="s">
        <v>39</v>
      </c>
      <c r="EP8" s="72" t="s">
        <v>39</v>
      </c>
      <c r="EQ8" s="72" t="s">
        <v>39</v>
      </c>
      <c r="ER8" s="72">
        <v>17596279</v>
      </c>
      <c r="ES8" s="72">
        <v>18015660</v>
      </c>
      <c r="ET8" s="72" t="s">
        <v>39</v>
      </c>
      <c r="EU8" s="72" t="s">
        <v>39</v>
      </c>
      <c r="EV8" s="72" t="s">
        <v>39</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2022-01-31T08:05:05Z</cp:lastPrinted>
  <dcterms:created xsi:type="dcterms:W3CDTF">2021-12-03T08:44:54Z</dcterms:created>
  <dcterms:modified xsi:type="dcterms:W3CDTF">2022-01-31T08:06:46Z</dcterms:modified>
  <cp:category/>
</cp:coreProperties>
</file>