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0QSoWyZNsgziqSTyRp2ZmOMWoUulOVhv5sh5raoXNnbslZZH3uLLRRCTd1JhurbMcXNaGJpP8P3QeiBhzo9HLA==" workbookSaltValue="jMf04BFjoemgxWFpuqC7eA==" workbookSpinCount="100000" lockStructure="1"/>
  <bookViews>
    <workbookView xWindow="0" yWindow="0" windowWidth="20400" windowHeight="762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W10" i="4"/>
  <c r="P10" i="4"/>
  <c r="B10" i="4"/>
  <c r="BB8" i="4"/>
  <c r="AT8" i="4"/>
  <c r="AL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<sst xmlns="http://schemas.openxmlformats.org/spreadsheetml/2006/main" count="233" uniqueCount="117">
  <si>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</si>
  <si>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</si>
  <si>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</si>
  <si>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</si>
  <si>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</si>
  <si>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</si>
  <si>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</si>
  <si>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</si>
  <si>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</si>
  <si>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</si>
  <si>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</si>
  <si>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</si>
  <si>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</si>
  <si>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</si>
  <si>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</si>
  <si>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</si>
  <si>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</si>
  <si>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</si>
  <si>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</si>
  <si>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</si>
  <si>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</si>
  <si>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</si>
  <si>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</si>
  <si>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</si>
  <si>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</si>
  <si>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</si>
  <si>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</si>
  <si>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</si>
  <si>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</si>
  <si>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</si>
  <si>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</si>
  <si>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</si>
  <si>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</si>
  <si>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</si>
  <si>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</si>
  <si>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</si>
  <si>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</si>
  <si>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</si>
  <si>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</si>
  <si>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</si>
  <si>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</si>
  <si>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</si>
  <si>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</si>
  <si>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</si>
  <si>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</si>
  <si>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</si>
  <si>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</si>
  <si>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</si>
  <si>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</si>
  <si>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</si>
  <si>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</si>
  <si>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</si>
  <si>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</si>
  <si>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</si>
  <si>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</si>
  <si>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</si>
  <si>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</si>
  <si>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</si>
  <si>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</si>
  <si>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</si>
  <si>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</si>
  <si>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</si>
  <si>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</si>
  <si>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</si>
  <si>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</si>
  <si>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</si>
  <si>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</si>
  <si>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</si>
  <si>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</si>
  <si>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</si>
  <si>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</si>
  <si>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</si>
  <si>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</si>
  <si>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</si>
  <si>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</si>
  <si>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</si>
  <si>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</si>
  <si>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</si>
  <si>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</si>
  <si>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</si>
  <si>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</si>
  <si>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</si>
  <si>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</si>
  <si>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</si>
  <si>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</si>
  <si>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</si>
  <si>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</si>
  <si>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</si>
  <si>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</si>
  <si>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</si>
  <si>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</si>
  <si>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</si>
  <si>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</si>
  <si>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</si>
  <si>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</si>
  <si>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</si>
  <si>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</si>
  <si>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</si>
  <si>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</si>
  <si>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</si>
  <si>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</si>
  <si>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</si>
  <si>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</si>
  <si>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</si>
  <si>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</si>
  <si>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</si>
  <si>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</si>
  <si>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</si>
  <si>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</si>
  <si>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</si>
  <si>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</si>
  <si>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</si>
  <si>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</si>
  <si>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</si>
  <si>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４０年代に建設された浄水施設の老朽化が激しく、平成２９年度に施設設計、平成３０～令和２年度に改修工事を実施した。管路については、古い塩ビ管が多くあり破損が続いている。国道、県道、村道の舗装下の管路については、なかなか更新出来ないが関係各課と協議し進めていく予定である。</t>
    <rPh sb="0" eb="2">
      <t>ショウワ</t>
    </rPh>
    <rPh sb="4" eb="6">
      <t>ネンダイ</t>
    </rPh>
    <rPh sb="7" eb="9">
      <t>ケンセツ</t>
    </rPh>
    <rPh sb="12" eb="14">
      <t>ジョウスイ</t>
    </rPh>
    <rPh sb="14" eb="16">
      <t>シセツ</t>
    </rPh>
    <rPh sb="17" eb="20">
      <t>ロウキュウカ</t>
    </rPh>
    <rPh sb="21" eb="22">
      <t>ハゲ</t>
    </rPh>
    <rPh sb="25" eb="27">
      <t>ヘイセイ</t>
    </rPh>
    <rPh sb="29" eb="30">
      <t>ネン</t>
    </rPh>
    <rPh sb="30" eb="31">
      <t>ド</t>
    </rPh>
    <rPh sb="32" eb="34">
      <t>シセツ</t>
    </rPh>
    <rPh sb="34" eb="36">
      <t>セッケイ</t>
    </rPh>
    <rPh sb="37" eb="39">
      <t>ヘイセイ</t>
    </rPh>
    <rPh sb="42" eb="44">
      <t>レイワ</t>
    </rPh>
    <rPh sb="45" eb="46">
      <t>ネン</t>
    </rPh>
    <rPh sb="46" eb="47">
      <t>ド</t>
    </rPh>
    <rPh sb="48" eb="50">
      <t>カイシュウ</t>
    </rPh>
    <rPh sb="50" eb="52">
      <t>コウジ</t>
    </rPh>
    <rPh sb="53" eb="55">
      <t>ジッシ</t>
    </rPh>
    <rPh sb="58" eb="60">
      <t>カンロ</t>
    </rPh>
    <rPh sb="66" eb="67">
      <t>フル</t>
    </rPh>
    <rPh sb="68" eb="69">
      <t>エン</t>
    </rPh>
    <rPh sb="70" eb="71">
      <t>カン</t>
    </rPh>
    <rPh sb="72" eb="73">
      <t>オオ</t>
    </rPh>
    <rPh sb="76" eb="78">
      <t>ハソン</t>
    </rPh>
    <rPh sb="79" eb="80">
      <t>ツヅ</t>
    </rPh>
    <rPh sb="85" eb="87">
      <t>コクドウ</t>
    </rPh>
    <rPh sb="88" eb="90">
      <t>ケンドウ</t>
    </rPh>
    <rPh sb="91" eb="92">
      <t>ムラ</t>
    </rPh>
    <rPh sb="92" eb="93">
      <t>ミチ</t>
    </rPh>
    <rPh sb="112" eb="114">
      <t>デキ</t>
    </rPh>
    <rPh sb="117" eb="119">
      <t>カンケイ</t>
    </rPh>
    <rPh sb="119" eb="121">
      <t>カクカ</t>
    </rPh>
    <rPh sb="122" eb="124">
      <t>キョウギ</t>
    </rPh>
    <rPh sb="125" eb="126">
      <t>スス</t>
    </rPh>
    <rPh sb="130" eb="132">
      <t>ヨテイ</t>
    </rPh>
    <phoneticPr fontId="4"/>
  </si>
  <si>
    <t>健全性は人口減少により厳しい状況が続く。一般会計からの繰入金による経営は今後も続いていくが、生活するための重要なインフラなので整備するものは整備し、支出の見直しができるところは経費削減に努め、水道料金の見直しも進めながら、より健全な経営に取り組んでいく。</t>
    <rPh sb="0" eb="2">
      <t>ケンゼン</t>
    </rPh>
    <rPh sb="2" eb="3">
      <t>セイ</t>
    </rPh>
    <rPh sb="4" eb="6">
      <t>ジンコウ</t>
    </rPh>
    <rPh sb="6" eb="8">
      <t>ゲンショウ</t>
    </rPh>
    <rPh sb="11" eb="12">
      <t>キビ</t>
    </rPh>
    <rPh sb="14" eb="16">
      <t>ジョウキョウ</t>
    </rPh>
    <rPh sb="17" eb="18">
      <t>ツヅ</t>
    </rPh>
    <rPh sb="20" eb="22">
      <t>イッパン</t>
    </rPh>
    <rPh sb="22" eb="24">
      <t>カイケイ</t>
    </rPh>
    <rPh sb="27" eb="29">
      <t>クリイレ</t>
    </rPh>
    <rPh sb="29" eb="30">
      <t>キン</t>
    </rPh>
    <rPh sb="33" eb="35">
      <t>ケイエイ</t>
    </rPh>
    <rPh sb="36" eb="38">
      <t>コンゴ</t>
    </rPh>
    <rPh sb="39" eb="40">
      <t>ツヅ</t>
    </rPh>
    <rPh sb="46" eb="48">
      <t>セイカツ</t>
    </rPh>
    <rPh sb="53" eb="55">
      <t>ジュウヨウ</t>
    </rPh>
    <rPh sb="63" eb="65">
      <t>セイビ</t>
    </rPh>
    <rPh sb="70" eb="72">
      <t>セイビ</t>
    </rPh>
    <rPh sb="74" eb="76">
      <t>シシュツ</t>
    </rPh>
    <rPh sb="77" eb="79">
      <t>ミナオ</t>
    </rPh>
    <rPh sb="88" eb="90">
      <t>ケイヒ</t>
    </rPh>
    <rPh sb="90" eb="92">
      <t>サクゲン</t>
    </rPh>
    <rPh sb="93" eb="94">
      <t>ツト</t>
    </rPh>
    <rPh sb="96" eb="98">
      <t>スイドウ</t>
    </rPh>
    <rPh sb="98" eb="100">
      <t>リョウキン</t>
    </rPh>
    <rPh sb="101" eb="103">
      <t>ミナオ</t>
    </rPh>
    <rPh sb="105" eb="106">
      <t>スス</t>
    </rPh>
    <rPh sb="113" eb="115">
      <t>ケンゼン</t>
    </rPh>
    <rPh sb="116" eb="118">
      <t>ケイエイ</t>
    </rPh>
    <rPh sb="119" eb="120">
      <t>ト</t>
    </rPh>
    <rPh sb="121" eb="122">
      <t>ク</t>
    </rPh>
    <phoneticPr fontId="4"/>
  </si>
  <si>
    <t>人口減少による水道料金収入の減少に伴い経営はよくない状態である。また、平成２９年度から丹波浄水場の更新を行っており多額の企業債の借入が必要となったため、今後は更に悪化すると思われる。
水道料金の徴収は毎年高い徴収率ではあるが、水道料金を低く設定しており、値上げも考えなければならないが住民の理解も必要となりすぐには対応できないため、引き続き一般会計より多額の繰入をして事業を実施していく状態である。
施設利用率は人口が少なく通常の使用量が少ないが温泉施設や観光施設の繁忙期における使用料が多いためそこに合わせているので低くなってしまう。</t>
    <rPh sb="0" eb="2">
      <t>ジンコウ</t>
    </rPh>
    <rPh sb="2" eb="4">
      <t>ゲンショウ</t>
    </rPh>
    <rPh sb="7" eb="9">
      <t>スイドウ</t>
    </rPh>
    <rPh sb="9" eb="11">
      <t>リョウキン</t>
    </rPh>
    <rPh sb="11" eb="13">
      <t>シュウニュウ</t>
    </rPh>
    <rPh sb="14" eb="16">
      <t>ゲンショウ</t>
    </rPh>
    <rPh sb="17" eb="18">
      <t>トモナ</t>
    </rPh>
    <rPh sb="19" eb="21">
      <t>ケイエイ</t>
    </rPh>
    <rPh sb="26" eb="28">
      <t>ジョウタイ</t>
    </rPh>
    <rPh sb="35" eb="37">
      <t>ヘイセイ</t>
    </rPh>
    <rPh sb="39" eb="40">
      <t>ネン</t>
    </rPh>
    <rPh sb="40" eb="41">
      <t>ド</t>
    </rPh>
    <rPh sb="176" eb="178">
      <t>タガク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</si>
</sst>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1-48BF-B128-B17FC58E20E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54B1-48BF-B128-B17FC58E20E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30.73</c:v>
                </c:pt>
                <c:pt idx="1">
                  <c:v>30.73</c:v>
                </c:pt>
                <c:pt idx="2">
                  <c:v>30.73</c:v>
                </c:pt>
                <c:pt idx="3">
                  <c:v>30.65</c:v>
                </c:pt>
                <c:pt idx="4">
                  <c:v>30.42</c:v>
                </c:pt>
              </c:numCache>
            </c:numRef>
          </c:val>
          <c:extLst>
            <c:ext xmlns:c16="http://schemas.microsoft.com/office/drawing/2014/chart" uri="{C3380CC4-5D6E-409C-BE32-E72D297353CC}">
              <c16:uniqueId val="{00000000-1628-4B16-99C0-8CCBDE9606F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1628-4B16-99C0-8CCBDE9606F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75.23</c:v>
                </c:pt>
                <c:pt idx="1">
                  <c:v>75.23</c:v>
                </c:pt>
                <c:pt idx="2">
                  <c:v>75.19</c:v>
                </c:pt>
                <c:pt idx="3">
                  <c:v>75.23</c:v>
                </c:pt>
                <c:pt idx="4">
                  <c:v>75.459999999999994</c:v>
                </c:pt>
              </c:numCache>
            </c:numRef>
          </c:val>
          <c:extLst>
            <c:ext xmlns:c16="http://schemas.microsoft.com/office/drawing/2014/chart" uri="{C3380CC4-5D6E-409C-BE32-E72D297353CC}">
              <c16:uniqueId val="{00000000-0312-48A8-B4D8-7411B178B2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312-48A8-B4D8-7411B178B2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67.19</c:v>
                </c:pt>
                <c:pt idx="1">
                  <c:v>78.62</c:v>
                </c:pt>
                <c:pt idx="2">
                  <c:v>86.74</c:v>
                </c:pt>
                <c:pt idx="3">
                  <c:v>77.81</c:v>
                </c:pt>
                <c:pt idx="4">
                  <c:v>85.71</c:v>
                </c:pt>
              </c:numCache>
            </c:numRef>
          </c:val>
          <c:extLst>
            <c:ext xmlns:c16="http://schemas.microsoft.com/office/drawing/2014/chart" uri="{C3380CC4-5D6E-409C-BE32-E72D297353CC}">
              <c16:uniqueId val="{00000000-AEFA-4770-9A5B-11660C0E48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AEFA-4770-9A5B-11660C0E48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2-40C7-8285-F352D53D27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2-40C7-8285-F352D53D27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A-4752-9102-5B5B2CCCD71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A-4752-9102-5B5B2CCCD71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8-4E9B-8BF9-6A8E4D015E8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8-4E9B-8BF9-6A8E4D015E8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9-461B-B930-9F367B50FA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9-461B-B930-9F367B50FA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2870.45</c:v>
                </c:pt>
                <c:pt idx="1">
                  <c:v>2572.1999999999998</c:v>
                </c:pt>
                <c:pt idx="2">
                  <c:v>3012.54</c:v>
                </c:pt>
                <c:pt idx="3">
                  <c:v>5157</c:v>
                </c:pt>
                <c:pt idx="4">
                  <c:v>11544.58</c:v>
                </c:pt>
              </c:numCache>
            </c:numRef>
          </c:val>
          <c:extLst>
            <c:ext xmlns:c16="http://schemas.microsoft.com/office/drawing/2014/chart" uri="{C3380CC4-5D6E-409C-BE32-E72D297353CC}">
              <c16:uniqueId val="{00000000-CF8A-4646-90CE-67DABFF3189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CF8A-4646-90CE-67DABFF3189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9.15</c:v>
                </c:pt>
                <c:pt idx="1">
                  <c:v>6.89</c:v>
                </c:pt>
                <c:pt idx="2">
                  <c:v>6.57</c:v>
                </c:pt>
                <c:pt idx="3">
                  <c:v>7.93</c:v>
                </c:pt>
                <c:pt idx="4">
                  <c:v>5.87</c:v>
                </c:pt>
              </c:numCache>
            </c:numRef>
          </c:val>
          <c:extLst>
            <c:ext xmlns:c16="http://schemas.microsoft.com/office/drawing/2014/chart" uri="{C3380CC4-5D6E-409C-BE32-E72D297353CC}">
              <c16:uniqueId val="{00000000-CB7F-427E-A145-4D6DEF0F2B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B7F-427E-A145-4D6DEF0F2B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433.23</c:v>
                </c:pt>
                <c:pt idx="1">
                  <c:v>568.1</c:v>
                </c:pt>
                <c:pt idx="2">
                  <c:v>608.51</c:v>
                </c:pt>
                <c:pt idx="3">
                  <c:v>482.97</c:v>
                </c:pt>
                <c:pt idx="4">
                  <c:v>628.53</c:v>
                </c:pt>
              </c:numCache>
            </c:numRef>
          </c:val>
          <c:extLst>
            <c:ext xmlns:c16="http://schemas.microsoft.com/office/drawing/2014/chart" uri="{C3380CC4-5D6E-409C-BE32-E72D297353CC}">
              <c16:uniqueId val="{00000000-E4DE-4730-A14B-FEA38E24189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E4DE-4730-A14B-FEA38E24189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丹波山村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545</v>
      </c>
      <c r="AM8" s="67"/>
      <c r="AN8" s="67"/>
      <c r="AO8" s="67"/>
      <c r="AP8" s="67"/>
      <c r="AQ8" s="67"/>
      <c r="AR8" s="67"/>
      <c r="AS8" s="67"/>
      <c r="AT8" s="66">
        <f>データ!$S$6</f>
        <v>101.3</v>
      </c>
      <c r="AU8" s="66"/>
      <c r="AV8" s="66"/>
      <c r="AW8" s="66"/>
      <c r="AX8" s="66"/>
      <c r="AY8" s="66"/>
      <c r="AZ8" s="66"/>
      <c r="BA8" s="66"/>
      <c r="BB8" s="66">
        <f>データ!$T$6</f>
        <v>5.38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98.52</v>
      </c>
      <c r="Q10" s="66"/>
      <c r="R10" s="66"/>
      <c r="S10" s="66"/>
      <c r="T10" s="66"/>
      <c r="U10" s="66"/>
      <c r="V10" s="66"/>
      <c r="W10" s="67">
        <f>データ!$Q$6</f>
        <v>630</v>
      </c>
      <c r="X10" s="67"/>
      <c r="Y10" s="67"/>
      <c r="Z10" s="67"/>
      <c r="AA10" s="67"/>
      <c r="AB10" s="67"/>
      <c r="AC10" s="67"/>
      <c r="AD10" s="2"/>
      <c r="AE10" s="2"/>
      <c r="AF10" s="2"/>
      <c r="AG10" s="2"/>
      <c r="AH10" s="2"/>
      <c r="AI10" s="2"/>
      <c r="AJ10" s="2"/>
      <c r="AK10" s="2"/>
      <c r="AL10" s="67">
        <f>データ!$U$6</f>
        <v>532</v>
      </c>
      <c r="AM10" s="67"/>
      <c r="AN10" s="67"/>
      <c r="AO10" s="67"/>
      <c r="AP10" s="67"/>
      <c r="AQ10" s="67"/>
      <c r="AR10" s="67"/>
      <c r="AS10" s="67"/>
      <c r="AT10" s="66">
        <f>データ!$V$6</f>
        <v>0.37</v>
      </c>
      <c r="AU10" s="66"/>
      <c r="AV10" s="66"/>
      <c r="AW10" s="66"/>
      <c r="AX10" s="66"/>
      <c r="AY10" s="66"/>
      <c r="AZ10" s="66"/>
      <c r="BA10" s="66"/>
      <c r="BB10" s="66">
        <f>データ!$W$6</f>
        <v>1437.84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twSP+meFNvZO+ybpMaLFRhJX2YxjLGpJ0iwRsXrQ5dNKxvRWsLTHxi2kLy4vSRCcEBE1KUQNG3Otr4Hc7Fqy5g==" saltValue="x0VCbj/w7yiU/WbytBIm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194433</v>
      </c>
      <c r="D6" s="34">
        <f t="shared" si="3"/>
        <v>47</v>
      </c>
      <c r="E6" s="34">
        <f t="shared" si="3"/>
        <v>1</v>
      </c>
      <c r="F6" s="34">
        <f t="shared" si="3"/>
        <v>0</v>
      </c>
      <c r="G6" s="34">
        <f t="shared" si="3"/>
        <v>0</v>
      </c>
      <c r="H6" s="34" t="str">
        <f t="shared" si="3"/>
        <v>山梨県　丹波山村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98.52</v>
      </c>
      <c r="Q6" s="35">
        <f t="shared" si="3"/>
        <v>630</v>
      </c>
      <c r="R6" s="35">
        <f t="shared" si="3"/>
        <v>545</v>
      </c>
      <c r="S6" s="35">
        <f t="shared" si="3"/>
        <v>101.3</v>
      </c>
      <c r="T6" s="35">
        <f t="shared" si="3"/>
        <v>5.38</v>
      </c>
      <c r="U6" s="35">
        <f t="shared" si="3"/>
        <v>532</v>
      </c>
      <c r="V6" s="35">
        <f t="shared" si="3"/>
        <v>0.37</v>
      </c>
      <c r="W6" s="35">
        <f t="shared" si="3"/>
        <v>1437.84</v>
      </c>
      <c r="X6" s="36">
        <f>IF(X7="",NA(),X7)</f>
        <v>67.19</v>
      </c>
      <c r="Y6" s="36">
        <f t="shared" ref="Y6:AG6" si="4">IF(Y7="",NA(),Y7)</f>
        <v>78.62</v>
      </c>
      <c r="Z6" s="36">
        <f t="shared" si="4"/>
        <v>86.74</v>
      </c>
      <c r="AA6" s="36">
        <f t="shared" si="4"/>
        <v>77.81</v>
      </c>
      <c r="AB6" s="36">
        <f t="shared" si="4"/>
        <v>85.71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2870.45</v>
      </c>
      <c r="BF6" s="36">
        <f t="shared" ref="BF6:BN6" si="7">IF(BF7="",NA(),BF7)</f>
        <v>2572.1999999999998</v>
      </c>
      <c r="BG6" s="36">
        <f t="shared" si="7"/>
        <v>3012.54</v>
      </c>
      <c r="BH6" s="36">
        <f t="shared" si="7"/>
        <v>5157</v>
      </c>
      <c r="BI6" s="36">
        <f t="shared" si="7"/>
        <v>11544.58</v>
      </c>
      <c r="BJ6" s="36">
        <f t="shared" si="7"/>
        <v>1595.62</v>
      </c>
      <c r="BK6" s="36">
        <f t="shared" si="7"/>
        <v>1302.33</v>
      </c>
      <c r="BL6" s="36">
        <f t="shared" si="7"/>
        <v>1274.21</v>
      </c>
      <c r="BM6" s="36">
        <f t="shared" si="7"/>
        <v>1183.92</v>
      </c>
      <c r="BN6" s="36">
        <f t="shared" si="7"/>
        <v>1128.72</v>
      </c>
      <c r="BO6" s="35" t="str">
        <f>IF(BO7="","",IF(BO7="-","【-】","【"&amp;SUBSTITUTE(TEXT(BO7,"#,##0.00"),"-","△")&amp;"】"))</f>
        <v>【949.15】</v>
      </c>
      <c r="BP6" s="36">
        <f>IF(BP7="",NA(),BP7)</f>
        <v>9.15</v>
      </c>
      <c r="BQ6" s="36">
        <f t="shared" ref="BQ6:BY6" si="8">IF(BQ7="",NA(),BQ7)</f>
        <v>6.89</v>
      </c>
      <c r="BR6" s="36">
        <f t="shared" si="8"/>
        <v>6.57</v>
      </c>
      <c r="BS6" s="36">
        <f t="shared" si="8"/>
        <v>7.93</v>
      </c>
      <c r="BT6" s="36">
        <f t="shared" si="8"/>
        <v>5.87</v>
      </c>
      <c r="BU6" s="36">
        <f t="shared" si="8"/>
        <v>37.92</v>
      </c>
      <c r="BV6" s="36">
        <f t="shared" si="8"/>
        <v>40.89</v>
      </c>
      <c r="BW6" s="36">
        <f t="shared" si="8"/>
        <v>41.25</v>
      </c>
      <c r="BX6" s="36">
        <f t="shared" si="8"/>
        <v>42.5</v>
      </c>
      <c r="BY6" s="36">
        <f t="shared" si="8"/>
        <v>41.84</v>
      </c>
      <c r="BZ6" s="35" t="str">
        <f>IF(BZ7="","",IF(BZ7="-","【-】","【"&amp;SUBSTITUTE(TEXT(BZ7,"#,##0.00"),"-","△")&amp;"】"))</f>
        <v>【55.87】</v>
      </c>
      <c r="CA6" s="36">
        <f>IF(CA7="",NA(),CA7)</f>
        <v>433.23</v>
      </c>
      <c r="CB6" s="36">
        <f t="shared" ref="CB6:CJ6" si="9">IF(CB7="",NA(),CB7)</f>
        <v>568.1</v>
      </c>
      <c r="CC6" s="36">
        <f t="shared" si="9"/>
        <v>608.51</v>
      </c>
      <c r="CD6" s="36">
        <f t="shared" si="9"/>
        <v>482.97</v>
      </c>
      <c r="CE6" s="36">
        <f t="shared" si="9"/>
        <v>628.53</v>
      </c>
      <c r="CF6" s="36">
        <f t="shared" si="9"/>
        <v>423.18</v>
      </c>
      <c r="CG6" s="36">
        <f t="shared" si="9"/>
        <v>383.2</v>
      </c>
      <c r="CH6" s="36">
        <f t="shared" si="9"/>
        <v>383.25</v>
      </c>
      <c r="CI6" s="36">
        <f t="shared" si="9"/>
        <v>377.72</v>
      </c>
      <c r="CJ6" s="36">
        <f t="shared" si="9"/>
        <v>390.47</v>
      </c>
      <c r="CK6" s="35" t="str">
        <f>IF(CK7="","",IF(CK7="-","【-】","【"&amp;SUBSTITUTE(TEXT(CK7,"#,##0.00"),"-","△")&amp;"】"))</f>
        <v>【288.19】</v>
      </c>
      <c r="CL6" s="36">
        <f>IF(CL7="",NA(),CL7)</f>
        <v>30.73</v>
      </c>
      <c r="CM6" s="36">
        <f t="shared" ref="CM6:CU6" si="10">IF(CM7="",NA(),CM7)</f>
        <v>30.73</v>
      </c>
      <c r="CN6" s="36">
        <f t="shared" si="10"/>
        <v>30.73</v>
      </c>
      <c r="CO6" s="36">
        <f t="shared" si="10"/>
        <v>30.65</v>
      </c>
      <c r="CP6" s="36">
        <f t="shared" si="10"/>
        <v>30.42</v>
      </c>
      <c r="CQ6" s="36">
        <f t="shared" si="10"/>
        <v>46.9</v>
      </c>
      <c r="CR6" s="36">
        <f t="shared" si="10"/>
        <v>47.95</v>
      </c>
      <c r="CS6" s="36">
        <f t="shared" si="10"/>
        <v>48.26</v>
      </c>
      <c r="CT6" s="36">
        <f t="shared" si="10"/>
        <v>48.01</v>
      </c>
      <c r="CU6" s="36">
        <f t="shared" si="10"/>
        <v>49.08</v>
      </c>
      <c r="CV6" s="35" t="str">
        <f>IF(CV7="","",IF(CV7="-","【-】","【"&amp;SUBSTITUTE(TEXT(CV7,"#,##0.00"),"-","△")&amp;"】"))</f>
        <v>【56.31】</v>
      </c>
      <c r="CW6" s="36">
        <f>IF(CW7="",NA(),CW7)</f>
        <v>75.23</v>
      </c>
      <c r="CX6" s="36">
        <f t="shared" ref="CX6:DF6" si="11">IF(CX7="",NA(),CX7)</f>
        <v>75.23</v>
      </c>
      <c r="CY6" s="36">
        <f t="shared" si="11"/>
        <v>75.19</v>
      </c>
      <c r="CZ6" s="36">
        <f t="shared" si="11"/>
        <v>75.23</v>
      </c>
      <c r="DA6" s="36">
        <f t="shared" si="11"/>
        <v>75.459999999999994</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194433</v>
      </c>
      <c r="D7" s="38">
        <v>47</v>
      </c>
      <c r="E7" s="38">
        <v>1</v>
      </c>
      <c r="F7" s="38">
        <v>0</v>
      </c>
      <c r="G7" s="38">
        <v>0</v>
      </c>
      <c r="H7" s="38" t="s">
        <v>96</v>
      </c>
      <c r="I7" s="38" t="s">
        <v>97</v>
      </c>
      <c r="J7" s="38" t="s">
        <v>98</v>
      </c>
      <c r="K7" s="38" t="s">
        <v>99</v>
      </c>
      <c r="L7" s="38" t="s">
        <v>100</v>
      </c>
      <c r="M7" s="38" t="s">
        <v>101</v>
      </c>
      <c r="N7" s="39" t="s">
        <v>102</v>
      </c>
      <c r="O7" s="39" t="s">
        <v>103</v>
      </c>
      <c r="P7" s="39">
        <v>98.52</v>
      </c>
      <c r="Q7" s="39">
        <v>630</v>
      </c>
      <c r="R7" s="39">
        <v>545</v>
      </c>
      <c r="S7" s="39">
        <v>101.3</v>
      </c>
      <c r="T7" s="39">
        <v>5.38</v>
      </c>
      <c r="U7" s="39">
        <v>532</v>
      </c>
      <c r="V7" s="39">
        <v>0.37</v>
      </c>
      <c r="W7" s="39">
        <v>1437.84</v>
      </c>
      <c r="X7" s="39">
        <v>67.19</v>
      </c>
      <c r="Y7" s="39">
        <v>78.62</v>
      </c>
      <c r="Z7" s="39">
        <v>86.74</v>
      </c>
      <c r="AA7" s="39">
        <v>77.81</v>
      </c>
      <c r="AB7" s="39">
        <v>85.71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2870.45</v>
      </c>
      <c r="BF7" s="39">
        <v>2572.1999999999998</v>
      </c>
      <c r="BG7" s="39">
        <v>3012.54</v>
      </c>
      <c r="BH7" s="39">
        <v>5157</v>
      </c>
      <c r="BI7" s="39">
        <v>11544.58</v>
      </c>
      <c r="BJ7" s="39">
        <v>1595.62</v>
      </c>
      <c r="BK7" s="39">
        <v>1302.33</v>
      </c>
      <c r="BL7" s="39">
        <v>1274.21</v>
      </c>
      <c r="BM7" s="39">
        <v>1183.92</v>
      </c>
      <c r="BN7" s="39">
        <v>1128.72</v>
      </c>
      <c r="BO7" s="39">
        <v>949.15</v>
      </c>
      <c r="BP7" s="39">
        <v>9.15</v>
      </c>
      <c r="BQ7" s="39">
        <v>6.89</v>
      </c>
      <c r="BR7" s="39">
        <v>6.57</v>
      </c>
      <c r="BS7" s="39">
        <v>7.93</v>
      </c>
      <c r="BT7" s="39">
        <v>5.87</v>
      </c>
      <c r="BU7" s="39">
        <v>37.92</v>
      </c>
      <c r="BV7" s="39">
        <v>40.89</v>
      </c>
      <c r="BW7" s="39">
        <v>41.25</v>
      </c>
      <c r="BX7" s="39">
        <v>42.5</v>
      </c>
      <c r="BY7" s="39">
        <v>41.84</v>
      </c>
      <c r="BZ7" s="39">
        <v>55.87</v>
      </c>
      <c r="CA7" s="39">
        <v>433.23</v>
      </c>
      <c r="CB7" s="39">
        <v>568.1</v>
      </c>
      <c r="CC7" s="39">
        <v>608.51</v>
      </c>
      <c r="CD7" s="39">
        <v>482.97</v>
      </c>
      <c r="CE7" s="39">
        <v>628.53</v>
      </c>
      <c r="CF7" s="39">
        <v>423.18</v>
      </c>
      <c r="CG7" s="39">
        <v>383.2</v>
      </c>
      <c r="CH7" s="39">
        <v>383.25</v>
      </c>
      <c r="CI7" s="39">
        <v>377.72</v>
      </c>
      <c r="CJ7" s="39">
        <v>390.47</v>
      </c>
      <c r="CK7" s="39">
        <v>288.19</v>
      </c>
      <c r="CL7" s="39">
        <v>30.73</v>
      </c>
      <c r="CM7" s="39">
        <v>30.73</v>
      </c>
      <c r="CN7" s="39">
        <v>30.73</v>
      </c>
      <c r="CO7" s="39">
        <v>30.65</v>
      </c>
      <c r="CP7" s="39">
        <v>30.42</v>
      </c>
      <c r="CQ7" s="39">
        <v>46.9</v>
      </c>
      <c r="CR7" s="39">
        <v>47.95</v>
      </c>
      <c r="CS7" s="39">
        <v>48.26</v>
      </c>
      <c r="CT7" s="39">
        <v>48.01</v>
      </c>
      <c r="CU7" s="39">
        <v>49.08</v>
      </c>
      <c r="CV7" s="39">
        <v>56.31</v>
      </c>
      <c r="CW7" s="39">
        <v>75.23</v>
      </c>
      <c r="CX7" s="39">
        <v>75.23</v>
      </c>
      <c r="CY7" s="39">
        <v>75.19</v>
      </c>
      <c r="CZ7" s="39">
        <v>75.23</v>
      </c>
      <c r="DA7" s="39">
        <v>75.459999999999994</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2021-12-03T07:03:14Z</dcterms:created>
  <dcterms:modified xsi:type="dcterms:W3CDTF">2022-02-21T05:24:10Z</dcterms:modified>
  <cp:category/>
</cp:coreProperties>
</file>