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下水道事業\26小菅村\"/>
    </mc:Choice>
  </mc:AlternateContent>
  <workbookProtection workbookAlgorithmName="SHA-512" workbookHashValue="tvmTD8Ll/Q6QvkhZLPf3eVV7sxdl3unaeUf+aeDQj6TpzjY3CS5xpMy3yDmO0BDK1t2D3xHPxhwTqQzK3JmVsw==" workbookSaltValue="WDZcq2e17pI5k25neskSEg==" workbookSpinCount="100000" lockStructure="1"/>
  <bookViews>
    <workbookView xWindow="0" yWindow="0" windowWidth="16457" windowHeight="5554"/>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<sst xmlns="http://schemas.openxmlformats.org/spreadsheetml/2006/main" count="236" uniqueCount="122">
  <si>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</si>
  <si>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</si>
  <si>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</si>
  <si>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</si>
  <si>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</si>
  <si>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</si>
  <si>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</si>
  <si>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</si>
  <si>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</si>
  <si>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</si>
  <si>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</si>
  <si>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</si>
  <si>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</si>
  <si>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</si>
  <si>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</si>
  <si>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</si>
  <si>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</si>
  <si>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</si>
  <si>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</si>
  <si>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</si>
  <si>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</si>
  <si>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</si>
  <si>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</si>
  <si>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</si>
  <si>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</si>
  <si>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</si>
  <si>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</si>
  <si>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</si>
  <si>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</si>
  <si>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</si>
  <si>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</si>
  <si>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</si>
  <si>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</si>
  <si>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</si>
  <si>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</si>
  <si>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</si>
  <si>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</si>
  <si>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</si>
  <si>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</si>
  <si>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</si>
  <si>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</si>
  <si>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</si>
  <si>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</si>
  <si>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</si>
  <si>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</si>
  <si>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</si>
  <si>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</si>
  <si>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</si>
  <si>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</si>
  <si>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</si>
  <si>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</si>
  <si>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</si>
  <si>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</si>
  <si>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</si>
  <si>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</si>
  <si>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</si>
  <si>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</si>
  <si>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</si>
  <si>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</si>
  <si>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</si>
  <si>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</si>
  <si>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</si>
  <si>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</si>
  <si>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</si>
  <si>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</si>
  <si>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</si>
  <si>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</si>
  <si>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</si>
  <si>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</si>
  <si>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</si>
  <si>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</si>
  <si>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</si>
  <si>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</si>
  <si>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</si>
  <si>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</si>
  <si>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</si>
  <si>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</si>
  <si>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</si>
  <si>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</si>
  <si>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</si>
  <si>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</si>
  <si>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</si>
  <si>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</si>
  <si>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</si>
  <si>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</si>
  <si>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</si>
  <si>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</si>
  <si>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</si>
  <si>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</si>
  <si>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</si>
  <si>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</si>
  <si>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</si>
  <si>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</si>
  <si>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</si>
  <si>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</si>
  <si>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</si>
  <si>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</si>
  <si>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</si>
  <si>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</si>
  <si>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</si>
  <si>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</si>
  <si>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</si>
  <si>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</si>
  <si>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</si>
  <si>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</si>
  <si>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</si>
  <si>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</si>
  <si>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</si>
  <si>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</si>
  <si>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</si>
  <si>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</si>
  <si>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</si>
  <si>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</si>
  <si>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</si>
  <si>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</si>
  <si>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</si>
  <si>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</si>
  <si>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</si>
  <si>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</si>
  <si>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建設から２０年が経過し施設の老朽化が進んでいることから、平成２８年度に機能診断を行い、平成２９年度に最適整備構想を策定し、計画的に施設更新を行っていく。</t>
    <rPh sb="0" eb="2">
      <t>ケンセツ</t>
    </rPh>
    <rPh sb="6" eb="7">
      <t>ネン</t>
    </rPh>
    <rPh sb="8" eb="10">
      <t>ケイカ</t>
    </rPh>
    <rPh sb="11" eb="13">
      <t>シセツ</t>
    </rPh>
    <rPh sb="14" eb="17">
      <t>ロウキュウカ</t>
    </rPh>
    <rPh sb="18" eb="19">
      <t>スス</t>
    </rPh>
    <rPh sb="28" eb="30">
      <t>ヘイセイ</t>
    </rPh>
    <rPh sb="32" eb="34">
      <t>ネンド</t>
    </rPh>
    <rPh sb="35" eb="39">
      <t>キノウシンダン</t>
    </rPh>
    <rPh sb="40" eb="41">
      <t>オコナ</t>
    </rPh>
    <rPh sb="43" eb="45">
      <t>ヘイセイ</t>
    </rPh>
    <rPh sb="47" eb="49">
      <t>ネンド</t>
    </rPh>
    <rPh sb="50" eb="56">
      <t>サイテキセイビコウソウ</t>
    </rPh>
    <rPh sb="57" eb="59">
      <t>サクテイ</t>
    </rPh>
    <rPh sb="61" eb="64">
      <t>ケイカクテキ</t>
    </rPh>
    <rPh sb="65" eb="69">
      <t>シセツコウシン</t>
    </rPh>
    <rPh sb="70" eb="71">
      <t>ギョウ</t>
    </rPh>
    <phoneticPr fontId="4"/>
  </si>
  <si>
    <t>令和２年度は収益的収支比率が１００％を上回ったが、経費回収率が類似団体と比較すると低い水準となっているため、定期的な料金改正が必要であると考えられるが、当該地域は人口約４９名程度の小規模な地区であり、限界集落となっているため、総合的な計画が必要であると考える。
企業債償還については、企業債残高が少額となっており、類似団体の平均値を下回っている。
汚水処理原価については、令和２年度の修繕費用が令和元年度に比べ少なく推移しているが、上記と同様に総合的な計画が必要であると考える。</t>
    <rPh sb="19" eb="20">
      <t>ノボ</t>
    </rPh>
    <rPh sb="20" eb="21">
      <t>マワ</t>
    </rPh>
    <rPh sb="25" eb="30">
      <t>ケイヒカイシュウリツ</t>
    </rPh>
    <rPh sb="31" eb="35">
      <t>ルイジダンタイ</t>
    </rPh>
    <rPh sb="36" eb="38">
      <t>ヒカク</t>
    </rPh>
    <rPh sb="41" eb="42">
      <t>ヒク</t>
    </rPh>
    <rPh sb="43" eb="45">
      <t>スイジュン</t>
    </rPh>
    <rPh sb="54" eb="57">
      <t>テイキテキ</t>
    </rPh>
    <rPh sb="58" eb="62">
      <t>リョウキンカイセイ</t>
    </rPh>
    <rPh sb="63" eb="65">
      <t>ヒツヨウ</t>
    </rPh>
    <rPh sb="69" eb="70">
      <t>カンガ</t>
    </rPh>
    <rPh sb="76" eb="80">
      <t>トウガイチイキ</t>
    </rPh>
    <rPh sb="81" eb="83">
      <t>ジンコウ</t>
    </rPh>
    <rPh sb="83" eb="84">
      <t>ヤク</t>
    </rPh>
    <rPh sb="86" eb="87">
      <t>メイ</t>
    </rPh>
    <rPh sb="87" eb="89">
      <t>テイド</t>
    </rPh>
    <rPh sb="90" eb="93">
      <t>ショウキボ</t>
    </rPh>
    <rPh sb="94" eb="96">
      <t>チク</t>
    </rPh>
    <rPh sb="100" eb="104">
      <t>ゲンカイシュウラク</t>
    </rPh>
    <rPh sb="113" eb="116">
      <t>ソウゴウテキ</t>
    </rPh>
    <rPh sb="117" eb="119">
      <t>ケイカク</t>
    </rPh>
    <rPh sb="120" eb="122">
      <t>ヒツヨウ</t>
    </rPh>
    <rPh sb="126" eb="127">
      <t>カンガ</t>
    </rPh>
    <rPh sb="131" eb="134">
      <t>キギョウサイ</t>
    </rPh>
    <rPh sb="134" eb="136">
      <t>ショウカン</t>
    </rPh>
    <rPh sb="142" eb="145">
      <t>キギョウサイ</t>
    </rPh>
    <rPh sb="145" eb="147">
      <t>ザンダカ</t>
    </rPh>
    <rPh sb="148" eb="150">
      <t>ショウガク</t>
    </rPh>
    <rPh sb="157" eb="161">
      <t>ルイジダンタイ</t>
    </rPh>
    <rPh sb="162" eb="165">
      <t>ヘイキンチ</t>
    </rPh>
    <rPh sb="166" eb="168">
      <t>シタマワ</t>
    </rPh>
    <phoneticPr fontId="4"/>
  </si>
  <si>
    <t>当事業は比較的小規模なもので支出に係る公債比率が全体の約５割程度となっており財政負担となっている。一方定住人口の減少から経費回収率が類似団体と比較すると低い水準となっているため、令和２年度は経営戦略の策定し、計画的に施設の老朽化対策等の検討や料金改定の検討を行っていく。</t>
    <rPh sb="0" eb="3">
      <t>トウジギョウ</t>
    </rPh>
    <rPh sb="4" eb="7">
      <t>ヒカクテキ</t>
    </rPh>
    <rPh sb="7" eb="10">
      <t>ショウキボ</t>
    </rPh>
    <rPh sb="14" eb="16">
      <t>シシュツ</t>
    </rPh>
    <rPh sb="17" eb="18">
      <t>カカワ</t>
    </rPh>
    <rPh sb="24" eb="26">
      <t>ゼンタイ</t>
    </rPh>
    <rPh sb="27" eb="28">
      <t>ヤク</t>
    </rPh>
    <rPh sb="29" eb="30">
      <t>ワリ</t>
    </rPh>
    <rPh sb="30" eb="32">
      <t>テイド</t>
    </rPh>
    <rPh sb="38" eb="42">
      <t>ザイセイフタン</t>
    </rPh>
    <rPh sb="49" eb="51">
      <t>イッポウ</t>
    </rPh>
    <rPh sb="51" eb="55">
      <t>テイジュウジンコウ</t>
    </rPh>
    <rPh sb="56" eb="58">
      <t>ゲンショウ</t>
    </rPh>
    <rPh sb="60" eb="65">
      <t>ケイヒカイシュウリツ</t>
    </rPh>
    <rPh sb="66" eb="70">
      <t>ルイジダンタイ</t>
    </rPh>
    <rPh sb="71" eb="73">
      <t>ヒカク</t>
    </rPh>
    <rPh sb="76" eb="77">
      <t>ヒク</t>
    </rPh>
    <rPh sb="78" eb="80">
      <t>スイジュン</t>
    </rPh>
    <rPh sb="89" eb="91">
      <t>レイワ</t>
    </rPh>
    <rPh sb="92" eb="94">
      <t>ネンド</t>
    </rPh>
    <rPh sb="95" eb="99">
      <t>ケイエイセンリャク</t>
    </rPh>
    <rPh sb="100" eb="102">
      <t>サクテイ</t>
    </rPh>
    <rPh sb="104" eb="107">
      <t>ケイカクテキ</t>
    </rPh>
    <rPh sb="108" eb="110">
      <t>シセツ</t>
    </rPh>
    <rPh sb="111" eb="114">
      <t>ロウキュウカ</t>
    </rPh>
    <rPh sb="114" eb="116">
      <t>タイサク</t>
    </rPh>
    <rPh sb="116" eb="117">
      <t>ナド</t>
    </rPh>
    <rPh sb="118" eb="120">
      <t>ケントウ</t>
    </rPh>
    <rPh sb="121" eb="125">
      <t>リョウキンカイテイ</t>
    </rPh>
    <rPh sb="126" eb="128">
      <t>ケントウ</t>
    </rPh>
    <rPh sb="129" eb="13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</si>
</sst>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94-4C27-8D7A-A36EF0A144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994-4C27-8D7A-A36EF0A144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46.99</c:v>
                </c:pt>
                <c:pt idx="1">
                  <c:v>50.6</c:v>
                </c:pt>
                <c:pt idx="2">
                  <c:v>51.81</c:v>
                </c:pt>
                <c:pt idx="3">
                  <c:v>51.81</c:v>
                </c:pt>
                <c:pt idx="4">
                  <c:v>56.63</c:v>
                </c:pt>
              </c:numCache>
            </c:numRef>
          </c:val>
          <c:extLst>
            <c:ext xmlns:c16="http://schemas.microsoft.com/office/drawing/2014/chart" uri="{C3380CC4-5D6E-409C-BE32-E72D297353CC}">
              <c16:uniqueId val="{00000000-AC8C-425B-A29D-3808C526AA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AC8C-425B-A29D-3808C526AA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6FC-465C-B9B1-25B22A5D5B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A6FC-465C-B9B1-25B22A5D5B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75.739999999999995</c:v>
                </c:pt>
                <c:pt idx="1">
                  <c:v>96</c:v>
                </c:pt>
                <c:pt idx="2">
                  <c:v>97.34</c:v>
                </c:pt>
                <c:pt idx="3">
                  <c:v>98.65</c:v>
                </c:pt>
                <c:pt idx="4">
                  <c:v>107.53</c:v>
                </c:pt>
              </c:numCache>
            </c:numRef>
          </c:val>
          <c:extLst>
            <c:ext xmlns:c16="http://schemas.microsoft.com/office/drawing/2014/chart" uri="{C3380CC4-5D6E-409C-BE32-E72D297353CC}">
              <c16:uniqueId val="{00000000-CDEE-414C-AB1D-4565AA835A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EE-414C-AB1D-4565AA835A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4E-4497-A1B5-231C36D7645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4E-4497-A1B5-231C36D7645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8B-4658-AE02-1181B0FD84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8B-4658-AE02-1181B0FD84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0E-447A-B070-8EE05A9A320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0E-447A-B070-8EE05A9A320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0E-4013-A43C-97341869BA3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0E-4013-A43C-97341869BA3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2081.63</c:v>
                </c:pt>
                <c:pt idx="1">
                  <c:v>561.95000000000005</c:v>
                </c:pt>
                <c:pt idx="2">
                  <c:v>336.94</c:v>
                </c:pt>
                <c:pt idx="3" formatCode="#,##0.00;&quot;△&quot;#,##0.00">
                  <c:v>0</c:v>
                </c:pt>
                <c:pt idx="4">
                  <c:v>126.82</c:v>
                </c:pt>
              </c:numCache>
            </c:numRef>
          </c:val>
          <c:extLst>
            <c:ext xmlns:c16="http://schemas.microsoft.com/office/drawing/2014/chart" uri="{C3380CC4-5D6E-409C-BE32-E72D297353CC}">
              <c16:uniqueId val="{00000000-DB70-4523-99B2-DC334AA4D06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DB70-4523-99B2-DC334AA4D06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14.01</c:v>
                </c:pt>
                <c:pt idx="1">
                  <c:v>28.94</c:v>
                </c:pt>
                <c:pt idx="2">
                  <c:v>24.7</c:v>
                </c:pt>
                <c:pt idx="3">
                  <c:v>13.97</c:v>
                </c:pt>
                <c:pt idx="4">
                  <c:v>18.57</c:v>
                </c:pt>
              </c:numCache>
            </c:numRef>
          </c:val>
          <c:extLst>
            <c:ext xmlns:c16="http://schemas.microsoft.com/office/drawing/2014/chart" uri="{C3380CC4-5D6E-409C-BE32-E72D297353CC}">
              <c16:uniqueId val="{00000000-5B63-4075-9D6F-687DC97E709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5B63-4075-9D6F-687DC97E709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316.02</c:v>
                </c:pt>
                <c:pt idx="1">
                  <c:v>149.94999999999999</c:v>
                </c:pt>
                <c:pt idx="2">
                  <c:v>159.34</c:v>
                </c:pt>
                <c:pt idx="3">
                  <c:v>270.33</c:v>
                </c:pt>
                <c:pt idx="4">
                  <c:v>175.82</c:v>
                </c:pt>
              </c:numCache>
            </c:numRef>
          </c:val>
          <c:extLst>
            <c:ext xmlns:c16="http://schemas.microsoft.com/office/drawing/2014/chart" uri="{C3380CC4-5D6E-409C-BE32-E72D297353CC}">
              <c16:uniqueId val="{00000000-D6CD-4BAF-9F82-1859FDE3D09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D6CD-4BAF-9F82-1859FDE3D09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Y21" zoomScaleNormal="100" workbookViewId="0">
      <selection activeCell="BL83" sqref="BL83"/>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44" t="str">
        <f>データ!H6</f>
        <v>山梨県　小菅村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706</v>
      </c>
      <c r="AM8" s="51"/>
      <c r="AN8" s="51"/>
      <c r="AO8" s="51"/>
      <c r="AP8" s="51"/>
      <c r="AQ8" s="51"/>
      <c r="AR8" s="51"/>
      <c r="AS8" s="51"/>
      <c r="AT8" s="46">
        <f>データ!T6</f>
        <v>52.78</v>
      </c>
      <c r="AU8" s="46"/>
      <c r="AV8" s="46"/>
      <c r="AW8" s="46"/>
      <c r="AX8" s="46"/>
      <c r="AY8" s="46"/>
      <c r="AZ8" s="46"/>
      <c r="BA8" s="46"/>
      <c r="BB8" s="46">
        <f>データ!U6</f>
        <v>13.38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5">
      <c r="A10" s="2"/>
      <c r="B10" s="46" t="str">
        <f>データ!N6</f>
        <v>-</v>
      </c>
      <c r="C10" s="46"/>
      <c r="D10" s="46"/>
      <c r="E10" s="46"/>
      <c r="F10" s="46"/>
      <c r="G10" s="46"/>
      <c r="H10" s="46"/>
      <c r="I10" s="46" t="str">
        <f>データ!O6</f>
        <v>該当数値なし</v>
      </c>
      <c r="J10" s="46"/>
      <c r="K10" s="46"/>
      <c r="L10" s="46"/>
      <c r="M10" s="46"/>
      <c r="N10" s="46"/>
      <c r="O10" s="46"/>
      <c r="P10" s="46">
        <f>データ!P6</f>
        <v>7.07</v>
      </c>
      <c r="Q10" s="46"/>
      <c r="R10" s="46"/>
      <c r="S10" s="46"/>
      <c r="T10" s="46"/>
      <c r="U10" s="46"/>
      <c r="V10" s="46"/>
      <c r="W10" s="46">
        <f>データ!Q6</f>
        <v>100</v>
      </c>
      <c r="X10" s="46"/>
      <c r="Y10" s="46"/>
      <c r="Z10" s="46"/>
      <c r="AA10" s="46"/>
      <c r="AB10" s="46"/>
      <c r="AC10" s="46"/>
      <c r="AD10" s="51">
        <f>データ!R6</f>
        <v>2520</v>
      </c>
      <c r="AE10" s="51"/>
      <c r="AF10" s="51"/>
      <c r="AG10" s="51"/>
      <c r="AH10" s="51"/>
      <c r="AI10" s="51"/>
      <c r="AJ10" s="51"/>
      <c r="AK10" s="2"/>
      <c r="AL10" s="51">
        <f>データ!V6</f>
        <v>49</v>
      </c>
      <c r="AM10" s="51"/>
      <c r="AN10" s="51"/>
      <c r="AO10" s="51"/>
      <c r="AP10" s="51"/>
      <c r="AQ10" s="51"/>
      <c r="AR10" s="51"/>
      <c r="AS10" s="51"/>
      <c r="AT10" s="46">
        <f>データ!W6</f>
        <v>0.06</v>
      </c>
      <c r="AU10" s="46"/>
      <c r="AV10" s="46"/>
      <c r="AW10" s="46"/>
      <c r="AX10" s="46"/>
      <c r="AY10" s="46"/>
      <c r="AZ10" s="46"/>
      <c r="BA10" s="46"/>
      <c r="BB10" s="46">
        <f>データ!X6</f>
        <v>816.67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2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2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5">
      <c r="C83" s="2" t="s">
        <v>30</v>
      </c>
    </row>
    <row r="84" spans="1:78" x14ac:dyDescent="0.25">
      <c r="C84" s="2"/>
    </row>
    <row r="85" spans="1:78" hidden="1" x14ac:dyDescent="0.2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hgicZTCuX6r+En8LwQGexrIs8McinVYAVBFc4sJ9JQ1OUgPpriC4X1ClIBdfswupq+6sKHEAvwNyNn67kFsgCQ==" saltValue="3sqWLfXGfkFjagPo6k2e1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3" x14ac:dyDescent="0.25"/>
  <cols>
    <col min="2" max="144" width="11.84375" customWidth="1"/>
  </cols>
  <sheetData>
    <row r="1" spans="1:145" x14ac:dyDescent="0.2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5">
      <c r="A6" s="28" t="s">
        <v>98</v>
      </c>
      <c r="B6" s="33">
        <f>B7</f>
        <v>2020</v>
      </c>
      <c r="C6" s="33">
        <f t="shared" ref="C6:X6" si="3">C7</f>
        <v>194425</v>
      </c>
      <c r="D6" s="33">
        <f t="shared" si="3"/>
        <v>47</v>
      </c>
      <c r="E6" s="33">
        <f t="shared" si="3"/>
        <v>17</v>
      </c>
      <c r="F6" s="33">
        <f t="shared" si="3"/>
        <v>5</v>
      </c>
      <c r="G6" s="33">
        <f t="shared" si="3"/>
        <v>0</v>
      </c>
      <c r="H6" s="33" t="str">
        <f t="shared" si="3"/>
        <v>山梨県　小菅村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7.07</v>
      </c>
      <c r="Q6" s="34">
        <f t="shared" si="3"/>
        <v>100</v>
      </c>
      <c r="R6" s="34">
        <f t="shared" si="3"/>
        <v>2520</v>
      </c>
      <c r="S6" s="34">
        <f t="shared" si="3"/>
        <v>706</v>
      </c>
      <c r="T6" s="34">
        <f t="shared" si="3"/>
        <v>52.78</v>
      </c>
      <c r="U6" s="34">
        <f t="shared" si="3"/>
        <v>13.38</v>
      </c>
      <c r="V6" s="34">
        <f t="shared" si="3"/>
        <v>49</v>
      </c>
      <c r="W6" s="34">
        <f t="shared" si="3"/>
        <v>0.06</v>
      </c>
      <c r="X6" s="34">
        <f t="shared" si="3"/>
        <v>816.67</v>
      </c>
      <c r="Y6" s="35">
        <f>IF(Y7="",NA(),Y7)</f>
        <v>75.739999999999995</v>
      </c>
      <c r="Z6" s="35">
        <f t="shared" ref="Z6:AH6" si="4">IF(Z7="",NA(),Z7)</f>
        <v>96</v>
      </c>
      <c r="AA6" s="35">
        <f t="shared" si="4"/>
        <v>97.34</v>
      </c>
      <c r="AB6" s="35">
        <f t="shared" si="4"/>
        <v>98.65</v>
      </c>
      <c r="AC6" s="35">
        <f t="shared" si="4"/>
        <v>107.53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2081.63</v>
      </c>
      <c r="BG6" s="35">
        <f t="shared" ref="BG6:BO6" si="7">IF(BG7="",NA(),BG7)</f>
        <v>561.95000000000005</v>
      </c>
      <c r="BH6" s="35">
        <f t="shared" si="7"/>
        <v>336.94</v>
      </c>
      <c r="BI6" s="34">
        <f t="shared" si="7"/>
        <v>0</v>
      </c>
      <c r="BJ6" s="35">
        <f t="shared" si="7"/>
        <v>126.82</v>
      </c>
      <c r="BK6" s="35">
        <f t="shared" si="7"/>
        <v>974.93</v>
      </c>
      <c r="BL6" s="35">
        <f t="shared" si="7"/>
        <v>855.8</v>
      </c>
      <c r="BM6" s="35">
        <f t="shared" si="7"/>
        <v>789.46</v>
      </c>
      <c r="BN6" s="35">
        <f t="shared" si="7"/>
        <v>826.83</v>
      </c>
      <c r="BO6" s="35">
        <f t="shared" si="7"/>
        <v>867.83</v>
      </c>
      <c r="BP6" s="34" t="str">
        <f>IF(BP7="","",IF(BP7="-","【-】","【"&amp;SUBSTITUTE(TEXT(BP7,"#,##0.00"),"-","△")&amp;"】"))</f>
        <v>【832.52】</v>
      </c>
      <c r="BQ6" s="35">
        <f>IF(BQ7="",NA(),BQ7)</f>
        <v>14.01</v>
      </c>
      <c r="BR6" s="35">
        <f t="shared" ref="BR6:BZ6" si="8">IF(BR7="",NA(),BR7)</f>
        <v>28.94</v>
      </c>
      <c r="BS6" s="35">
        <f t="shared" si="8"/>
        <v>24.7</v>
      </c>
      <c r="BT6" s="35">
        <f t="shared" si="8"/>
        <v>13.97</v>
      </c>
      <c r="BU6" s="35">
        <f t="shared" si="8"/>
        <v>18.57</v>
      </c>
      <c r="BV6" s="35">
        <f t="shared" si="8"/>
        <v>55.32</v>
      </c>
      <c r="BW6" s="35">
        <f t="shared" si="8"/>
        <v>59.8</v>
      </c>
      <c r="BX6" s="35">
        <f t="shared" si="8"/>
        <v>57.77</v>
      </c>
      <c r="BY6" s="35">
        <f t="shared" si="8"/>
        <v>57.31</v>
      </c>
      <c r="BZ6" s="35">
        <f t="shared" si="8"/>
        <v>57.08</v>
      </c>
      <c r="CA6" s="34" t="str">
        <f>IF(CA7="","",IF(CA7="-","【-】","【"&amp;SUBSTITUTE(TEXT(CA7,"#,##0.00"),"-","△")&amp;"】"))</f>
        <v>【60.94】</v>
      </c>
      <c r="CB6" s="35">
        <f>IF(CB7="",NA(),CB7)</f>
        <v>316.02</v>
      </c>
      <c r="CC6" s="35">
        <f t="shared" ref="CC6:CK6" si="9">IF(CC7="",NA(),CC7)</f>
        <v>149.94999999999999</v>
      </c>
      <c r="CD6" s="35">
        <f t="shared" si="9"/>
        <v>159.34</v>
      </c>
      <c r="CE6" s="35">
        <f t="shared" si="9"/>
        <v>270.33</v>
      </c>
      <c r="CF6" s="35">
        <f t="shared" si="9"/>
        <v>175.82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46.99</v>
      </c>
      <c r="CN6" s="35">
        <f t="shared" ref="CN6:CV6" si="10">IF(CN7="",NA(),CN7)</f>
        <v>50.6</v>
      </c>
      <c r="CO6" s="35">
        <f t="shared" si="10"/>
        <v>51.81</v>
      </c>
      <c r="CP6" s="35">
        <f t="shared" si="10"/>
        <v>51.81</v>
      </c>
      <c r="CQ6" s="35">
        <f t="shared" si="10"/>
        <v>56.63</v>
      </c>
      <c r="CR6" s="35">
        <f t="shared" si="10"/>
        <v>60.65</v>
      </c>
      <c r="CS6" s="35">
        <f t="shared" si="10"/>
        <v>51.75</v>
      </c>
      <c r="CT6" s="35">
        <f t="shared" si="10"/>
        <v>50.68</v>
      </c>
      <c r="CU6" s="35">
        <f t="shared" si="10"/>
        <v>50.14</v>
      </c>
      <c r="CV6" s="35">
        <f t="shared" si="10"/>
        <v>54.83</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5">
      <c r="A7" s="28"/>
      <c r="B7" s="37">
        <v>2020</v>
      </c>
      <c r="C7" s="37">
        <v>194425</v>
      </c>
      <c r="D7" s="37">
        <v>47</v>
      </c>
      <c r="E7" s="37">
        <v>17</v>
      </c>
      <c r="F7" s="37">
        <v>5</v>
      </c>
      <c r="G7" s="37">
        <v>0</v>
      </c>
      <c r="H7" s="37" t="s">
        <v>99</v>
      </c>
      <c r="I7" s="37" t="s">
        <v>100</v>
      </c>
      <c r="J7" s="37" t="s">
        <v>101</v>
      </c>
      <c r="K7" s="37" t="s">
        <v>102</v>
      </c>
      <c r="L7" s="37" t="s">
        <v>103</v>
      </c>
      <c r="M7" s="37" t="s">
        <v>104</v>
      </c>
      <c r="N7" s="38" t="s">
        <v>105</v>
      </c>
      <c r="O7" s="38" t="s">
        <v>106</v>
      </c>
      <c r="P7" s="38">
        <v>7.07</v>
      </c>
      <c r="Q7" s="38">
        <v>100</v>
      </c>
      <c r="R7" s="38">
        <v>2520</v>
      </c>
      <c r="S7" s="38">
        <v>706</v>
      </c>
      <c r="T7" s="38">
        <v>52.78</v>
      </c>
      <c r="U7" s="38">
        <v>13.38</v>
      </c>
      <c r="V7" s="38">
        <v>49</v>
      </c>
      <c r="W7" s="38">
        <v>0.06</v>
      </c>
      <c r="X7" s="38">
        <v>816.67</v>
      </c>
      <c r="Y7" s="38">
        <v>75.739999999999995</v>
      </c>
      <c r="Z7" s="38">
        <v>96</v>
      </c>
      <c r="AA7" s="38">
        <v>97.34</v>
      </c>
      <c r="AB7" s="38">
        <v>98.65</v>
      </c>
      <c r="AC7" s="38">
        <v>107.53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2081.63</v>
      </c>
      <c r="BG7" s="38">
        <v>561.95000000000005</v>
      </c>
      <c r="BH7" s="38">
        <v>336.94</v>
      </c>
      <c r="BI7" s="38">
        <v>0</v>
      </c>
      <c r="BJ7" s="38">
        <v>126.82</v>
      </c>
      <c r="BK7" s="38">
        <v>974.93</v>
      </c>
      <c r="BL7" s="38">
        <v>855.8</v>
      </c>
      <c r="BM7" s="38">
        <v>789.46</v>
      </c>
      <c r="BN7" s="38">
        <v>826.83</v>
      </c>
      <c r="BO7" s="38">
        <v>867.83</v>
      </c>
      <c r="BP7" s="38">
        <v>832.52</v>
      </c>
      <c r="BQ7" s="38">
        <v>14.01</v>
      </c>
      <c r="BR7" s="38">
        <v>28.94</v>
      </c>
      <c r="BS7" s="38">
        <v>24.7</v>
      </c>
      <c r="BT7" s="38">
        <v>13.97</v>
      </c>
      <c r="BU7" s="38">
        <v>18.57</v>
      </c>
      <c r="BV7" s="38">
        <v>55.32</v>
      </c>
      <c r="BW7" s="38">
        <v>59.8</v>
      </c>
      <c r="BX7" s="38">
        <v>57.77</v>
      </c>
      <c r="BY7" s="38">
        <v>57.31</v>
      </c>
      <c r="BZ7" s="38">
        <v>57.08</v>
      </c>
      <c r="CA7" s="38">
        <v>60.94</v>
      </c>
      <c r="CB7" s="38">
        <v>316.02</v>
      </c>
      <c r="CC7" s="38">
        <v>149.94999999999999</v>
      </c>
      <c r="CD7" s="38">
        <v>159.34</v>
      </c>
      <c r="CE7" s="38">
        <v>270.33</v>
      </c>
      <c r="CF7" s="38">
        <v>175.82</v>
      </c>
      <c r="CG7" s="38">
        <v>283.17</v>
      </c>
      <c r="CH7" s="38">
        <v>263.76</v>
      </c>
      <c r="CI7" s="38">
        <v>274.35000000000002</v>
      </c>
      <c r="CJ7" s="38">
        <v>273.52</v>
      </c>
      <c r="CK7" s="38">
        <v>274.99</v>
      </c>
      <c r="CL7" s="38">
        <v>253.04</v>
      </c>
      <c r="CM7" s="38">
        <v>46.99</v>
      </c>
      <c r="CN7" s="38">
        <v>50.6</v>
      </c>
      <c r="CO7" s="38">
        <v>51.81</v>
      </c>
      <c r="CP7" s="38">
        <v>51.81</v>
      </c>
      <c r="CQ7" s="38">
        <v>56.63</v>
      </c>
      <c r="CR7" s="38">
        <v>60.65</v>
      </c>
      <c r="CS7" s="38">
        <v>51.75</v>
      </c>
      <c r="CT7" s="38">
        <v>50.68</v>
      </c>
      <c r="CU7" s="38">
        <v>50.14</v>
      </c>
      <c r="CV7" s="38">
        <v>54.83</v>
      </c>
      <c r="CW7" s="38">
        <v>54.84</v>
      </c>
      <c r="CX7" s="38">
        <v>100</v>
      </c>
      <c r="CY7" s="38">
        <v>100</v>
      </c>
      <c r="CZ7" s="38">
        <v>100</v>
      </c>
      <c r="DA7" s="38">
        <v>100</v>
      </c>
      <c r="DB7" s="38">
        <v>100</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5">
      <c r="B11">
        <v>4</v>
      </c>
      <c r="C11">
        <v>3</v>
      </c>
      <c r="D11">
        <v>2</v>
      </c>
      <c r="E11">
        <v>1</v>
      </c>
      <c r="F11">
        <v>0</v>
      </c>
      <c r="G11" t="s">
        <v>112</v>
      </c>
    </row>
    <row r="12" spans="1:145" x14ac:dyDescent="0.25">
      <c r="B12">
        <v>1</v>
      </c>
      <c r="C12">
        <v>1</v>
      </c>
      <c r="D12">
        <v>1</v>
      </c>
      <c r="E12">
        <v>1</v>
      </c>
      <c r="F12">
        <v>2</v>
      </c>
      <c r="G12" t="s">
        <v>113</v>
      </c>
    </row>
    <row r="13" spans="1:145" x14ac:dyDescent="0.2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2021-12-03T07:58:20Z</dcterms:created>
  <dcterms:modified xsi:type="dcterms:W3CDTF">2022-02-21T01:48:09Z</dcterms:modified>
  <cp:category/>
</cp:coreProperties>
</file>