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上下水道関係\経営戦略\経営分析表\"/>
    </mc:Choice>
  </mc:AlternateContent>
  <workbookProtection workbookAlgorithmName="SHA-512" workbookHashValue="ORy1bwo5gaFkcEWnZh7VzI2KbMTYjlfBbH/ip+TBJtzJdcX6/Z5WbIAOBPT+GGvKNP/dwbRQbkTtGR75JCldbw==" workbookSaltValue="FPa4iw8mQkzjdu1amxTq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<sst xmlns="http://schemas.openxmlformats.org/spreadsheetml/2006/main" count="236" uniqueCount="121">
  <si>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</si>
  <si>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</si>
  <si>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</si>
  <si>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</si>
  <si>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</si>
  <si>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</si>
  <si>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</si>
  <si>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</si>
  <si>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</si>
  <si>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</si>
  <si>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</si>
  <si>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</si>
  <si>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</si>
  <si>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</si>
  <si>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</si>
  <si>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</si>
  <si>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</si>
  <si>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</si>
  <si>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</si>
  <si>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</si>
  <si>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</si>
  <si>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</si>
  <si>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</si>
  <si>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</si>
  <si>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</si>
  <si>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</si>
  <si>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</si>
  <si>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</si>
  <si>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</si>
  <si>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</si>
  <si>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</si>
  <si>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</si>
  <si>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</si>
  <si>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</si>
  <si>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</si>
  <si>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</si>
  <si>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</si>
  <si>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</si>
  <si>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</si>
  <si>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</si>
  <si>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</si>
  <si>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</si>
  <si>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</si>
  <si>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</si>
  <si>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</si>
  <si>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</si>
  <si>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</si>
  <si>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</si>
  <si>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</si>
  <si>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</si>
  <si>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</si>
  <si>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</si>
  <si>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</si>
  <si>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</si>
  <si>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</si>
  <si>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</si>
  <si>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</si>
  <si>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</si>
  <si>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</si>
  <si>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</si>
  <si>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</si>
  <si>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</si>
  <si>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</si>
  <si>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</si>
  <si>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</si>
  <si>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</si>
  <si>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</si>
  <si>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</si>
  <si>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</si>
  <si>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</si>
  <si>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</si>
  <si>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</si>
  <si>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</si>
  <si>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</si>
  <si>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</si>
  <si>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</si>
  <si>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</si>
  <si>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</si>
  <si>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</si>
  <si>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</si>
  <si>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</si>
  <si>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</si>
  <si>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</si>
  <si>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</si>
  <si>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</si>
  <si>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</si>
  <si>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</si>
  <si>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</si>
  <si>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</si>
  <si>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</si>
  <si>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</si>
  <si>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</si>
  <si>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</si>
  <si>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</si>
  <si>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</si>
  <si>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</si>
  <si>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</si>
  <si>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</si>
  <si>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</si>
  <si>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</si>
  <si>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</si>
  <si>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</si>
  <si>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</si>
  <si>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</si>
  <si>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</si>
  <si>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</si>
  <si>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</si>
  <si>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</si>
  <si>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</si>
  <si>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</si>
  <si>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</si>
  <si>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</si>
  <si>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</si>
  <si>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</si>
  <si>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</si>
  <si>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</si>
  <si>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</si>
  <si>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</si>
  <si>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が１００％を下回り、経費回収率が類似団体と比較すると低い水準となっている。また、企業債償還に係る費用が、平成２７年度に大きく伸びたが徐々に償還が終わり償還に係る費用が減少してきているが、類似団体と比較すると高い数値となっている。汚水処理原価に関しても年々減少していたが、令和２年度では修繕・更新があったため、高い数値となっている。また、類似団体と比較しても高い数値となっている。
しかしながら多摩川の源流域であり東京都民の水がめとなっていることから維持管理に対する補助もあるため、経営状況に大きな問題は見受けられない。</t>
    <rPh sb="0" eb="3">
      <t>シュウエキテキ</t>
    </rPh>
    <rPh sb="3" eb="7">
      <t>シュウシヒリツ</t>
    </rPh>
    <rPh sb="13" eb="15">
      <t>シタマワ</t>
    </rPh>
    <rPh sb="17" eb="22">
      <t>ケイヒカイシュウリツ</t>
    </rPh>
    <rPh sb="23" eb="27">
      <t>ルイジダンタイ</t>
    </rPh>
    <rPh sb="28" eb="30">
      <t>ヒカク</t>
    </rPh>
    <rPh sb="33" eb="34">
      <t>ヒク</t>
    </rPh>
    <rPh sb="35" eb="37">
      <t>スイジュン</t>
    </rPh>
    <rPh sb="47" eb="50">
      <t>キギョウサイ</t>
    </rPh>
    <rPh sb="50" eb="52">
      <t>ショウカン</t>
    </rPh>
    <rPh sb="53" eb="54">
      <t>カカワ</t>
    </rPh>
    <rPh sb="55" eb="57">
      <t>ヒヨウ</t>
    </rPh>
    <rPh sb="59" eb="61">
      <t>ヘイセイ</t>
    </rPh>
    <rPh sb="63" eb="65">
      <t>ネンド</t>
    </rPh>
    <rPh sb="66" eb="67">
      <t>オオ</t>
    </rPh>
    <rPh sb="69" eb="70">
      <t>ノ</t>
    </rPh>
    <rPh sb="73" eb="75">
      <t>ジョジョ</t>
    </rPh>
    <rPh sb="76" eb="78">
      <t>ショウカン</t>
    </rPh>
    <rPh sb="79" eb="80">
      <t>オ</t>
    </rPh>
    <rPh sb="82" eb="84">
      <t>ショウカン</t>
    </rPh>
    <rPh sb="85" eb="86">
      <t>カカワ</t>
    </rPh>
    <rPh sb="87" eb="89">
      <t>ヒヨウ</t>
    </rPh>
    <rPh sb="90" eb="92">
      <t>ゲンショウ</t>
    </rPh>
    <rPh sb="100" eb="104">
      <t>ルイジダンタイ</t>
    </rPh>
    <rPh sb="105" eb="107">
      <t>ヒカク</t>
    </rPh>
    <rPh sb="110" eb="111">
      <t>タカ</t>
    </rPh>
    <rPh sb="112" eb="114">
      <t>スウチ</t>
    </rPh>
    <rPh sb="121" eb="127">
      <t>オスイショリゲンカ</t>
    </rPh>
    <rPh sb="128" eb="129">
      <t>カン</t>
    </rPh>
    <rPh sb="132" eb="136">
      <t>ネンネンゲンショウ</t>
    </rPh>
    <rPh sb="142" eb="144">
      <t>レイワ</t>
    </rPh>
    <rPh sb="145" eb="147">
      <t>ネンド</t>
    </rPh>
    <rPh sb="149" eb="151">
      <t>シュウゼン</t>
    </rPh>
    <rPh sb="152" eb="154">
      <t>コウシン</t>
    </rPh>
    <rPh sb="161" eb="162">
      <t>タカ</t>
    </rPh>
    <rPh sb="163" eb="165">
      <t>スウチ</t>
    </rPh>
    <rPh sb="175" eb="179">
      <t>ルイジダンタイ</t>
    </rPh>
    <rPh sb="180" eb="182">
      <t>ヒカク</t>
    </rPh>
    <rPh sb="185" eb="186">
      <t>タカ</t>
    </rPh>
    <rPh sb="187" eb="189">
      <t>スウチ</t>
    </rPh>
    <rPh sb="203" eb="206">
      <t>タマガワ</t>
    </rPh>
    <rPh sb="207" eb="210">
      <t>ゲンリュウイキ</t>
    </rPh>
    <rPh sb="213" eb="217">
      <t>トウキョウトミン</t>
    </rPh>
    <rPh sb="218" eb="219">
      <t>ミズ</t>
    </rPh>
    <rPh sb="231" eb="235">
      <t>イジカンリ</t>
    </rPh>
    <rPh sb="236" eb="237">
      <t>タイ</t>
    </rPh>
    <rPh sb="239" eb="241">
      <t>ホジョ</t>
    </rPh>
    <phoneticPr fontId="4"/>
  </si>
  <si>
    <t>当施設は平成１６年から平成２０年にかけて機能高度化（施設更新・耐震）を行った。また、管理においても１年ごとに調査・修繕を行っており健全な状態となっている。</t>
    <rPh sb="0" eb="1">
      <t>トウ</t>
    </rPh>
    <rPh sb="1" eb="3">
      <t>シセツ</t>
    </rPh>
    <rPh sb="4" eb="6">
      <t>ヘイセイ</t>
    </rPh>
    <rPh sb="8" eb="9">
      <t>ネン</t>
    </rPh>
    <rPh sb="11" eb="13">
      <t>ヘイセイ</t>
    </rPh>
    <rPh sb="15" eb="16">
      <t>ネン</t>
    </rPh>
    <rPh sb="20" eb="25">
      <t>キノウコウドカ</t>
    </rPh>
    <rPh sb="26" eb="30">
      <t>シセツコウシン</t>
    </rPh>
    <rPh sb="31" eb="33">
      <t>タイシン</t>
    </rPh>
    <rPh sb="35" eb="36">
      <t>オコナ</t>
    </rPh>
    <rPh sb="42" eb="44">
      <t>カンリ</t>
    </rPh>
    <rPh sb="50" eb="51">
      <t>ネン</t>
    </rPh>
    <rPh sb="54" eb="56">
      <t>チョウサ</t>
    </rPh>
    <rPh sb="57" eb="59">
      <t>シュウゼン</t>
    </rPh>
    <rPh sb="60" eb="61">
      <t>オコナ</t>
    </rPh>
    <rPh sb="65" eb="67">
      <t>ケンゼン</t>
    </rPh>
    <rPh sb="68" eb="70">
      <t>ジョウタイ</t>
    </rPh>
    <phoneticPr fontId="4"/>
  </si>
  <si>
    <t>当事業においては認可区域の下水道普及率が１００％となっており施設の老朽化への対応も完了している。平成２７年度からの償還開始により企業債償還に係る費用が大きく伸びたが徐々に償還が終わり償還に係る費用が減ってきているため経営状態に問題は見受けられない。また、令和２年度に経営戦略を策定し、計画的な施設更新や料金改正の検討を行っていく。</t>
    <rPh sb="0" eb="1">
      <t>トウ</t>
    </rPh>
    <rPh sb="1" eb="3">
      <t>ジギョウ</t>
    </rPh>
    <rPh sb="8" eb="12">
      <t>ニンカクイキ</t>
    </rPh>
    <rPh sb="13" eb="16">
      <t>ゲスイドウ</t>
    </rPh>
    <rPh sb="16" eb="19">
      <t>フキュウリツ</t>
    </rPh>
    <rPh sb="30" eb="32">
      <t>シセツ</t>
    </rPh>
    <rPh sb="33" eb="36">
      <t>ロウキュウカ</t>
    </rPh>
    <rPh sb="38" eb="40">
      <t>タイオウ</t>
    </rPh>
    <rPh sb="41" eb="43">
      <t>カンリョウ</t>
    </rPh>
    <rPh sb="48" eb="50">
      <t>ヘイセイ</t>
    </rPh>
    <rPh sb="52" eb="54">
      <t>ネンド</t>
    </rPh>
    <rPh sb="57" eb="61">
      <t>ショウカンカイシ</t>
    </rPh>
    <rPh sb="64" eb="69">
      <t>キギョウサイショウカン</t>
    </rPh>
    <rPh sb="70" eb="71">
      <t>カカワ</t>
    </rPh>
    <rPh sb="72" eb="74">
      <t>ヒヨウ</t>
    </rPh>
    <rPh sb="75" eb="76">
      <t>オオ</t>
    </rPh>
    <rPh sb="78" eb="79">
      <t>ノ</t>
    </rPh>
    <rPh sb="82" eb="84">
      <t>ジョジョ</t>
    </rPh>
    <rPh sb="85" eb="87">
      <t>ショウカン</t>
    </rPh>
    <rPh sb="88" eb="89">
      <t>オ</t>
    </rPh>
    <rPh sb="91" eb="93">
      <t>ショウカン</t>
    </rPh>
    <rPh sb="94" eb="95">
      <t>カカワ</t>
    </rPh>
    <rPh sb="96" eb="98">
      <t>ヒヨウ</t>
    </rPh>
    <rPh sb="99" eb="100">
      <t>ヘ</t>
    </rPh>
    <rPh sb="108" eb="112">
      <t>ケイエイジョウタイ</t>
    </rPh>
    <rPh sb="113" eb="115">
      <t>モンダイ</t>
    </rPh>
    <rPh sb="116" eb="118">
      <t>ミウ</t>
    </rPh>
    <rPh sb="127" eb="129">
      <t>レイワ</t>
    </rPh>
    <rPh sb="130" eb="132">
      <t>ネンド</t>
    </rPh>
    <rPh sb="133" eb="137">
      <t>ケイエイセンリャク</t>
    </rPh>
    <rPh sb="138" eb="140">
      <t>サクテイ</t>
    </rPh>
    <rPh sb="142" eb="145">
      <t>ケイカクテキ</t>
    </rPh>
    <rPh sb="146" eb="150">
      <t>シセツコウシン</t>
    </rPh>
    <rPh sb="151" eb="155">
      <t>リョウキンカイセイ</t>
    </rPh>
    <rPh sb="156" eb="158">
      <t>ケントウ</t>
    </rPh>
    <rPh sb="159" eb="16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</si>
</sst>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D0-4AE8-8E37-3B619410F1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0.06</c:v>
                </c:pt>
                <c:pt idx="3">
                  <c:v>0.04</c:v>
                </c:pt>
                <c:pt idx="4">
                  <c:v>0.06</c:v>
                </c:pt>
              </c:numCache>
            </c:numRef>
          </c:val>
          <c:smooth val="0"/>
          <c:extLst>
            <c:ext xmlns:c16="http://schemas.microsoft.com/office/drawing/2014/chart" uri="{C3380CC4-5D6E-409C-BE32-E72D297353CC}">
              <c16:uniqueId val="{00000001-D1D0-4AE8-8E37-3B619410F1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39.5</c:v>
                </c:pt>
                <c:pt idx="1">
                  <c:v>38.36</c:v>
                </c:pt>
                <c:pt idx="2">
                  <c:v>35.299999999999997</c:v>
                </c:pt>
                <c:pt idx="3">
                  <c:v>34.090000000000003</c:v>
                </c:pt>
                <c:pt idx="4">
                  <c:v>26.48</c:v>
                </c:pt>
              </c:numCache>
            </c:numRef>
          </c:val>
          <c:extLst>
            <c:ext xmlns:c16="http://schemas.microsoft.com/office/drawing/2014/chart" uri="{C3380CC4-5D6E-409C-BE32-E72D297353CC}">
              <c16:uniqueId val="{00000000-365F-49A8-AB98-00998E5ABC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46.17</c:v>
                </c:pt>
                <c:pt idx="3">
                  <c:v>45.68</c:v>
                </c:pt>
                <c:pt idx="4">
                  <c:v>45.87</c:v>
                </c:pt>
              </c:numCache>
            </c:numRef>
          </c:val>
          <c:smooth val="0"/>
          <c:extLst>
            <c:ext xmlns:c16="http://schemas.microsoft.com/office/drawing/2014/chart" uri="{C3380CC4-5D6E-409C-BE32-E72D297353CC}">
              <c16:uniqueId val="{00000001-365F-49A8-AB98-00998E5ABC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1BA-40D2-9AD9-DA598B359F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87.84</c:v>
                </c:pt>
                <c:pt idx="3">
                  <c:v>87.96</c:v>
                </c:pt>
                <c:pt idx="4">
                  <c:v>87.65</c:v>
                </c:pt>
              </c:numCache>
            </c:numRef>
          </c:val>
          <c:smooth val="0"/>
          <c:extLst>
            <c:ext xmlns:c16="http://schemas.microsoft.com/office/drawing/2014/chart" uri="{C3380CC4-5D6E-409C-BE32-E72D297353CC}">
              <c16:uniqueId val="{00000001-21BA-40D2-9AD9-DA598B359F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47.11</c:v>
                </c:pt>
                <c:pt idx="1">
                  <c:v>51.53</c:v>
                </c:pt>
                <c:pt idx="2">
                  <c:v>46.41</c:v>
                </c:pt>
                <c:pt idx="3">
                  <c:v>57.42</c:v>
                </c:pt>
                <c:pt idx="4">
                  <c:v>61.34</c:v>
                </c:pt>
              </c:numCache>
            </c:numRef>
          </c:val>
          <c:extLst>
            <c:ext xmlns:c16="http://schemas.microsoft.com/office/drawing/2014/chart" uri="{C3380CC4-5D6E-409C-BE32-E72D297353CC}">
              <c16:uniqueId val="{00000000-6578-4E1D-B949-164DF99620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8-4E1D-B949-164DF99620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2-431A-93C9-4B83848D25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2-431A-93C9-4B83848D25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6-4FEC-9D00-E53E276896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6-4FEC-9D00-E53E276896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5-499B-A74E-9BCF2AFC4D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5-499B-A74E-9BCF2AFC4D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99-45F7-B90E-CB3AF718A1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99-45F7-B90E-CB3AF718A1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4261.8999999999996</c:v>
                </c:pt>
                <c:pt idx="1">
                  <c:v>3863.26</c:v>
                </c:pt>
                <c:pt idx="2">
                  <c:v>3494.63</c:v>
                </c:pt>
                <c:pt idx="3">
                  <c:v>3041.93</c:v>
                </c:pt>
                <c:pt idx="4">
                  <c:v>2729.66</c:v>
                </c:pt>
              </c:numCache>
            </c:numRef>
          </c:val>
          <c:extLst>
            <c:ext xmlns:c16="http://schemas.microsoft.com/office/drawing/2014/chart" uri="{C3380CC4-5D6E-409C-BE32-E72D297353CC}">
              <c16:uniqueId val="{00000000-7F04-4510-8D5E-497378DC68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1252.71</c:v>
                </c:pt>
                <c:pt idx="3">
                  <c:v>1267.3900000000001</c:v>
                </c:pt>
                <c:pt idx="4">
                  <c:v>1268.6300000000001</c:v>
                </c:pt>
              </c:numCache>
            </c:numRef>
          </c:val>
          <c:smooth val="0"/>
          <c:extLst>
            <c:ext xmlns:c16="http://schemas.microsoft.com/office/drawing/2014/chart" uri="{C3380CC4-5D6E-409C-BE32-E72D297353CC}">
              <c16:uniqueId val="{00000001-7F04-4510-8D5E-497378DC68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7.24</c:v>
                </c:pt>
                <c:pt idx="1">
                  <c:v>8.61</c:v>
                </c:pt>
                <c:pt idx="2">
                  <c:v>9.65</c:v>
                </c:pt>
                <c:pt idx="3">
                  <c:v>10.35</c:v>
                </c:pt>
                <c:pt idx="4">
                  <c:v>10.37</c:v>
                </c:pt>
              </c:numCache>
            </c:numRef>
          </c:val>
          <c:extLst>
            <c:ext xmlns:c16="http://schemas.microsoft.com/office/drawing/2014/chart" uri="{C3380CC4-5D6E-409C-BE32-E72D297353CC}">
              <c16:uniqueId val="{00000000-B9DF-4B25-8B17-C4153E3F00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87.03</c:v>
                </c:pt>
                <c:pt idx="3">
                  <c:v>84.3</c:v>
                </c:pt>
                <c:pt idx="4">
                  <c:v>82.88</c:v>
                </c:pt>
              </c:numCache>
            </c:numRef>
          </c:val>
          <c:smooth val="0"/>
          <c:extLst>
            <c:ext xmlns:c16="http://schemas.microsoft.com/office/drawing/2014/chart" uri="{C3380CC4-5D6E-409C-BE32-E72D297353CC}">
              <c16:uniqueId val="{00000001-B9DF-4B25-8B17-C4153E3F00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612.49</c:v>
                </c:pt>
                <c:pt idx="1">
                  <c:v>536.37</c:v>
                </c:pt>
                <c:pt idx="2">
                  <c:v>512.34</c:v>
                </c:pt>
                <c:pt idx="3">
                  <c:v>503.89</c:v>
                </c:pt>
                <c:pt idx="4">
                  <c:v>644.01</c:v>
                </c:pt>
              </c:numCache>
            </c:numRef>
          </c:val>
          <c:extLst>
            <c:ext xmlns:c16="http://schemas.microsoft.com/office/drawing/2014/chart" uri="{C3380CC4-5D6E-409C-BE32-E72D297353CC}">
              <c16:uniqueId val="{00000000-188F-4A65-A1A5-F42687DA9D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177.02</c:v>
                </c:pt>
                <c:pt idx="3">
                  <c:v>185.47</c:v>
                </c:pt>
                <c:pt idx="4">
                  <c:v>187.76</c:v>
                </c:pt>
              </c:numCache>
            </c:numRef>
          </c:val>
          <c:smooth val="0"/>
          <c:extLst>
            <c:ext xmlns:c16="http://schemas.microsoft.com/office/drawing/2014/chart" uri="{C3380CC4-5D6E-409C-BE32-E72D297353CC}">
              <c16:uniqueId val="{00000001-188F-4A65-A1A5-F42687DA9D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小菅村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706</v>
      </c>
      <c r="AM8" s="69"/>
      <c r="AN8" s="69"/>
      <c r="AO8" s="69"/>
      <c r="AP8" s="69"/>
      <c r="AQ8" s="69"/>
      <c r="AR8" s="69"/>
      <c r="AS8" s="69"/>
      <c r="AT8" s="68">
        <f>データ!T6</f>
        <v>52.78</v>
      </c>
      <c r="AU8" s="68"/>
      <c r="AV8" s="68"/>
      <c r="AW8" s="68"/>
      <c r="AX8" s="68"/>
      <c r="AY8" s="68"/>
      <c r="AZ8" s="68"/>
      <c r="BA8" s="68"/>
      <c r="BB8" s="68">
        <f>データ!U6</f>
        <v>13.38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92.93</v>
      </c>
      <c r="Q10" s="68"/>
      <c r="R10" s="68"/>
      <c r="S10" s="68"/>
      <c r="T10" s="68"/>
      <c r="U10" s="68"/>
      <c r="V10" s="68"/>
      <c r="W10" s="68">
        <f>データ!Q6</f>
        <v>100</v>
      </c>
      <c r="X10" s="68"/>
      <c r="Y10" s="68"/>
      <c r="Z10" s="68"/>
      <c r="AA10" s="68"/>
      <c r="AB10" s="68"/>
      <c r="AC10" s="68"/>
      <c r="AD10" s="69">
        <f>データ!R6</f>
        <v>2520</v>
      </c>
      <c r="AE10" s="69"/>
      <c r="AF10" s="69"/>
      <c r="AG10" s="69"/>
      <c r="AH10" s="69"/>
      <c r="AI10" s="69"/>
      <c r="AJ10" s="69"/>
      <c r="AK10" s="2"/>
      <c r="AL10" s="69">
        <f>データ!V6</f>
        <v>644</v>
      </c>
      <c r="AM10" s="69"/>
      <c r="AN10" s="69"/>
      <c r="AO10" s="69"/>
      <c r="AP10" s="69"/>
      <c r="AQ10" s="69"/>
      <c r="AR10" s="69"/>
      <c r="AS10" s="69"/>
      <c r="AT10" s="68">
        <f>データ!W6</f>
        <v>0.45</v>
      </c>
      <c r="AU10" s="68"/>
      <c r="AV10" s="68"/>
      <c r="AW10" s="68"/>
      <c r="AX10" s="68"/>
      <c r="AY10" s="68"/>
      <c r="AZ10" s="68"/>
      <c r="BA10" s="68"/>
      <c r="BB10" s="68">
        <f>データ!X6</f>
        <v>1431.11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eetGEDoLuldIAU+/z8epI/uU5iuk5zDxO63Bbo5NFAkBC/+dhoZBJ+JAFlVrRjywQPfHA26Yd3cuUTB2SVEqpQ==" saltValue="3D4AlXPWPbu8kgXMs4Tq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194425</v>
      </c>
      <c r="D6" s="33">
        <f t="shared" si="3"/>
        <v>47</v>
      </c>
      <c r="E6" s="33">
        <f t="shared" si="3"/>
        <v>17</v>
      </c>
      <c r="F6" s="33">
        <f t="shared" si="3"/>
        <v>4</v>
      </c>
      <c r="G6" s="33">
        <f t="shared" si="3"/>
        <v>0</v>
      </c>
      <c r="H6" s="33" t="str">
        <f t="shared" si="3"/>
        <v>山梨県　小菅村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92.93</v>
      </c>
      <c r="Q6" s="34">
        <f t="shared" si="3"/>
        <v>100</v>
      </c>
      <c r="R6" s="34">
        <f t="shared" si="3"/>
        <v>2520</v>
      </c>
      <c r="S6" s="34">
        <f t="shared" si="3"/>
        <v>706</v>
      </c>
      <c r="T6" s="34">
        <f t="shared" si="3"/>
        <v>52.78</v>
      </c>
      <c r="U6" s="34">
        <f t="shared" si="3"/>
        <v>13.38</v>
      </c>
      <c r="V6" s="34">
        <f t="shared" si="3"/>
        <v>644</v>
      </c>
      <c r="W6" s="34">
        <f t="shared" si="3"/>
        <v>0.45</v>
      </c>
      <c r="X6" s="34">
        <f t="shared" si="3"/>
        <v>1431.11</v>
      </c>
      <c r="Y6" s="35">
        <f>IF(Y7="",NA(),Y7)</f>
        <v>47.11</v>
      </c>
      <c r="Z6" s="35">
        <f t="shared" ref="Z6:AH6" si="4">IF(Z7="",NA(),Z7)</f>
        <v>51.53</v>
      </c>
      <c r="AA6" s="35">
        <f t="shared" si="4"/>
        <v>46.41</v>
      </c>
      <c r="AB6" s="35">
        <f t="shared" si="4"/>
        <v>57.42</v>
      </c>
      <c r="AC6" s="35">
        <f t="shared" si="4"/>
        <v>61.34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4261.8999999999996</v>
      </c>
      <c r="BG6" s="35">
        <f t="shared" ref="BG6:BO6" si="7">IF(BG7="",NA(),BG7)</f>
        <v>3863.26</v>
      </c>
      <c r="BH6" s="35">
        <f t="shared" si="7"/>
        <v>3494.63</v>
      </c>
      <c r="BI6" s="35">
        <f t="shared" si="7"/>
        <v>3041.93</v>
      </c>
      <c r="BJ6" s="35">
        <f t="shared" si="7"/>
        <v>2729.66</v>
      </c>
      <c r="BK6" s="35">
        <f t="shared" si="7"/>
        <v>1298.9100000000001</v>
      </c>
      <c r="BL6" s="35">
        <f t="shared" si="7"/>
        <v>1243.71</v>
      </c>
      <c r="BM6" s="35">
        <f t="shared" si="7"/>
        <v>1252.71</v>
      </c>
      <c r="BN6" s="35">
        <f t="shared" si="7"/>
        <v>1267.3900000000001</v>
      </c>
      <c r="BO6" s="35">
        <f t="shared" si="7"/>
        <v>1268.6300000000001</v>
      </c>
      <c r="BP6" s="34" t="str">
        <f>IF(BP7="","",IF(BP7="-","【-】","【"&amp;SUBSTITUTE(TEXT(BP7,"#,##0.00"),"-","△")&amp;"】"))</f>
        <v>【1,260.21】</v>
      </c>
      <c r="BQ6" s="35">
        <f>IF(BQ7="",NA(),BQ7)</f>
        <v>7.24</v>
      </c>
      <c r="BR6" s="35">
        <f t="shared" ref="BR6:BZ6" si="8">IF(BR7="",NA(),BR7)</f>
        <v>8.61</v>
      </c>
      <c r="BS6" s="35">
        <f t="shared" si="8"/>
        <v>9.65</v>
      </c>
      <c r="BT6" s="35">
        <f t="shared" si="8"/>
        <v>10.35</v>
      </c>
      <c r="BU6" s="35">
        <f t="shared" si="8"/>
        <v>10.37</v>
      </c>
      <c r="BV6" s="35">
        <f t="shared" si="8"/>
        <v>69.87</v>
      </c>
      <c r="BW6" s="35">
        <f t="shared" si="8"/>
        <v>74.3</v>
      </c>
      <c r="BX6" s="35">
        <f t="shared" si="8"/>
        <v>87.03</v>
      </c>
      <c r="BY6" s="35">
        <f t="shared" si="8"/>
        <v>84.3</v>
      </c>
      <c r="BZ6" s="35">
        <f t="shared" si="8"/>
        <v>82.88</v>
      </c>
      <c r="CA6" s="34" t="str">
        <f>IF(CA7="","",IF(CA7="-","【-】","【"&amp;SUBSTITUTE(TEXT(CA7,"#,##0.00"),"-","△")&amp;"】"))</f>
        <v>【75.29】</v>
      </c>
      <c r="CB6" s="35">
        <f>IF(CB7="",NA(),CB7)</f>
        <v>612.49</v>
      </c>
      <c r="CC6" s="35">
        <f t="shared" ref="CC6:CK6" si="9">IF(CC7="",NA(),CC7)</f>
        <v>536.37</v>
      </c>
      <c r="CD6" s="35">
        <f t="shared" si="9"/>
        <v>512.34</v>
      </c>
      <c r="CE6" s="35">
        <f t="shared" si="9"/>
        <v>503.89</v>
      </c>
      <c r="CF6" s="35">
        <f t="shared" si="9"/>
        <v>644.01</v>
      </c>
      <c r="CG6" s="35">
        <f t="shared" si="9"/>
        <v>234.96</v>
      </c>
      <c r="CH6" s="35">
        <f t="shared" si="9"/>
        <v>221.81</v>
      </c>
      <c r="CI6" s="35">
        <f t="shared" si="9"/>
        <v>177.02</v>
      </c>
      <c r="CJ6" s="35">
        <f t="shared" si="9"/>
        <v>185.47</v>
      </c>
      <c r="CK6" s="35">
        <f t="shared" si="9"/>
        <v>187.76</v>
      </c>
      <c r="CL6" s="34" t="str">
        <f>IF(CL7="","",IF(CL7="-","【-】","【"&amp;SUBSTITUTE(TEXT(CL7,"#,##0.00"),"-","△")&amp;"】"))</f>
        <v>【215.41】</v>
      </c>
      <c r="CM6" s="35">
        <f>IF(CM7="",NA(),CM7)</f>
        <v>39.5</v>
      </c>
      <c r="CN6" s="35">
        <f t="shared" ref="CN6:CV6" si="10">IF(CN7="",NA(),CN7)</f>
        <v>38.36</v>
      </c>
      <c r="CO6" s="35">
        <f t="shared" si="10"/>
        <v>35.299999999999997</v>
      </c>
      <c r="CP6" s="35">
        <f t="shared" si="10"/>
        <v>34.090000000000003</v>
      </c>
      <c r="CQ6" s="35">
        <f t="shared" si="10"/>
        <v>26.48</v>
      </c>
      <c r="CR6" s="35">
        <f t="shared" si="10"/>
        <v>42.9</v>
      </c>
      <c r="CS6" s="35">
        <f t="shared" si="10"/>
        <v>43.36</v>
      </c>
      <c r="CT6" s="35">
        <f t="shared" si="10"/>
        <v>46.17</v>
      </c>
      <c r="CU6" s="35">
        <f t="shared" si="10"/>
        <v>45.68</v>
      </c>
      <c r="CV6" s="35">
        <f t="shared" si="10"/>
        <v>45.87</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0.06</v>
      </c>
      <c r="EM6" s="35">
        <f t="shared" si="14"/>
        <v>0.04</v>
      </c>
      <c r="EN6" s="35">
        <f t="shared" si="14"/>
        <v>0.06</v>
      </c>
      <c r="EO6" s="34" t="str">
        <f>IF(EO7="","",IF(EO7="-","【-】","【"&amp;SUBSTITUTE(TEXT(EO7,"#,##0.00"),"-","△")&amp;"】"))</f>
        <v>【0.30】</v>
      </c>
    </row>
    <row r="7" spans="1:145" s="36" customFormat="1" x14ac:dyDescent="0.15">
      <c r="A7" s="28"/>
      <c r="B7" s="37">
        <v>2020</v>
      </c>
      <c r="C7" s="37">
        <v>194425</v>
      </c>
      <c r="D7" s="37">
        <v>47</v>
      </c>
      <c r="E7" s="37">
        <v>17</v>
      </c>
      <c r="F7" s="37">
        <v>4</v>
      </c>
      <c r="G7" s="37">
        <v>0</v>
      </c>
      <c r="H7" s="37" t="s">
        <v>98</v>
      </c>
      <c r="I7" s="37" t="s">
        <v>99</v>
      </c>
      <c r="J7" s="37" t="s">
        <v>100</v>
      </c>
      <c r="K7" s="37" t="s">
        <v>101</v>
      </c>
      <c r="L7" s="37" t="s">
        <v>102</v>
      </c>
      <c r="M7" s="37" t="s">
        <v>103</v>
      </c>
      <c r="N7" s="38" t="s">
        <v>104</v>
      </c>
      <c r="O7" s="38" t="s">
        <v>105</v>
      </c>
      <c r="P7" s="38">
        <v>92.93</v>
      </c>
      <c r="Q7" s="38">
        <v>100</v>
      </c>
      <c r="R7" s="38">
        <v>2520</v>
      </c>
      <c r="S7" s="38">
        <v>706</v>
      </c>
      <c r="T7" s="38">
        <v>52.78</v>
      </c>
      <c r="U7" s="38">
        <v>13.38</v>
      </c>
      <c r="V7" s="38">
        <v>644</v>
      </c>
      <c r="W7" s="38">
        <v>0.45</v>
      </c>
      <c r="X7" s="38">
        <v>1431.11</v>
      </c>
      <c r="Y7" s="38">
        <v>47.11</v>
      </c>
      <c r="Z7" s="38">
        <v>51.53</v>
      </c>
      <c r="AA7" s="38">
        <v>46.41</v>
      </c>
      <c r="AB7" s="38">
        <v>57.42</v>
      </c>
      <c r="AC7" s="38">
        <v>61.34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4261.8999999999996</v>
      </c>
      <c r="BG7" s="38">
        <v>3863.26</v>
      </c>
      <c r="BH7" s="38">
        <v>3494.63</v>
      </c>
      <c r="BI7" s="38">
        <v>3041.93</v>
      </c>
      <c r="BJ7" s="38">
        <v>2729.66</v>
      </c>
      <c r="BK7" s="38">
        <v>1298.9100000000001</v>
      </c>
      <c r="BL7" s="38">
        <v>1243.71</v>
      </c>
      <c r="BM7" s="38">
        <v>1252.71</v>
      </c>
      <c r="BN7" s="38">
        <v>1267.3900000000001</v>
      </c>
      <c r="BO7" s="38">
        <v>1268.6300000000001</v>
      </c>
      <c r="BP7" s="38">
        <v>1260.21</v>
      </c>
      <c r="BQ7" s="38">
        <v>7.24</v>
      </c>
      <c r="BR7" s="38">
        <v>8.61</v>
      </c>
      <c r="BS7" s="38">
        <v>9.65</v>
      </c>
      <c r="BT7" s="38">
        <v>10.35</v>
      </c>
      <c r="BU7" s="38">
        <v>10.37</v>
      </c>
      <c r="BV7" s="38">
        <v>69.87</v>
      </c>
      <c r="BW7" s="38">
        <v>74.3</v>
      </c>
      <c r="BX7" s="38">
        <v>87.03</v>
      </c>
      <c r="BY7" s="38">
        <v>84.3</v>
      </c>
      <c r="BZ7" s="38">
        <v>82.88</v>
      </c>
      <c r="CA7" s="38">
        <v>75.290000000000006</v>
      </c>
      <c r="CB7" s="38">
        <v>612.49</v>
      </c>
      <c r="CC7" s="38">
        <v>536.37</v>
      </c>
      <c r="CD7" s="38">
        <v>512.34</v>
      </c>
      <c r="CE7" s="38">
        <v>503.89</v>
      </c>
      <c r="CF7" s="38">
        <v>644.01</v>
      </c>
      <c r="CG7" s="38">
        <v>234.96</v>
      </c>
      <c r="CH7" s="38">
        <v>221.81</v>
      </c>
      <c r="CI7" s="38">
        <v>177.02</v>
      </c>
      <c r="CJ7" s="38">
        <v>185.47</v>
      </c>
      <c r="CK7" s="38">
        <v>187.76</v>
      </c>
      <c r="CL7" s="38">
        <v>215.41</v>
      </c>
      <c r="CM7" s="38">
        <v>39.5</v>
      </c>
      <c r="CN7" s="38">
        <v>38.36</v>
      </c>
      <c r="CO7" s="38">
        <v>35.299999999999997</v>
      </c>
      <c r="CP7" s="38">
        <v>34.090000000000003</v>
      </c>
      <c r="CQ7" s="38">
        <v>26.48</v>
      </c>
      <c r="CR7" s="38">
        <v>42.9</v>
      </c>
      <c r="CS7" s="38">
        <v>43.36</v>
      </c>
      <c r="CT7" s="38">
        <v>46.17</v>
      </c>
      <c r="CU7" s="38">
        <v>45.68</v>
      </c>
      <c r="CV7" s="38">
        <v>45.87</v>
      </c>
      <c r="CW7" s="38">
        <v>42.9</v>
      </c>
      <c r="CX7" s="38">
        <v>100</v>
      </c>
      <c r="CY7" s="38">
        <v>100</v>
      </c>
      <c r="CZ7" s="38">
        <v>100</v>
      </c>
      <c r="DA7" s="38">
        <v>100</v>
      </c>
      <c r="DB7" s="38">
        <v>100</v>
      </c>
      <c r="DC7" s="38">
        <v>83.5</v>
      </c>
      <c r="DD7" s="38">
        <v>83.06</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0.06</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田邊 裕樹</cp:lastModifiedBy>
  <dcterms:created xsi:type="dcterms:W3CDTF">2021-12-03T07:51:05Z</dcterms:created>
  <dcterms:modified xsi:type="dcterms:W3CDTF">2022-01-25T10:36:24Z</dcterms:modified>
  <cp:category/>
</cp:coreProperties>
</file>