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2Mhd7smOIZ0Bpjp21ZBWrzlESp1qvRNI7/8gDCAuGcHi5/rjqNyHGP6tSC/DYWAV1H+xuIEIdoGbRHcs3ctUaQ==" workbookSaltValue="n8QmOc6MK4mDmRBqHeE94Q==" workbookSpinCount="100000" lockStructure="1"/>
  <bookViews>
    <workbookView xWindow="0" yWindow="0" windowWidth="2040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<sst xmlns="http://schemas.openxmlformats.org/spreadsheetml/2006/main" count="233" uniqueCount="117">
  <si>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</si>
  <si>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</si>
  <si>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</si>
  <si>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</si>
  <si>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</si>
  <si>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</si>
  <si>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</si>
  <si>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</si>
  <si>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</si>
  <si>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</si>
  <si>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</si>
  <si>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</si>
  <si>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</si>
  <si>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</si>
  <si>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</si>
  <si>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</si>
  <si>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</si>
  <si>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</si>
  <si>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</si>
  <si>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</si>
  <si>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</si>
  <si>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</si>
  <si>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</si>
  <si>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</si>
  <si>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</si>
  <si>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</si>
  <si>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</si>
  <si>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</si>
  <si>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</si>
  <si>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</si>
  <si>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</si>
  <si>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</si>
  <si>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</si>
  <si>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</si>
  <si>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</si>
  <si>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</si>
  <si>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</si>
  <si>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</si>
  <si>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</si>
  <si>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</si>
  <si>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</si>
  <si>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</si>
  <si>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</si>
  <si>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</si>
  <si>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</si>
  <si>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</si>
  <si>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</si>
  <si>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</si>
  <si>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</si>
  <si>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</si>
  <si>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</si>
  <si>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</si>
  <si>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</si>
  <si>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</si>
  <si>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</si>
  <si>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</si>
  <si>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</si>
  <si>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</si>
  <si>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</si>
  <si>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</si>
  <si>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</si>
  <si>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</si>
  <si>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</si>
  <si>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</si>
  <si>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</si>
  <si>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</si>
  <si>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</si>
  <si>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</si>
  <si>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</si>
  <si>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</si>
  <si>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</si>
  <si>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</si>
  <si>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</si>
  <si>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</si>
  <si>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</si>
  <si>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</si>
  <si>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</si>
  <si>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</si>
  <si>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</si>
  <si>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</si>
  <si>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</si>
  <si>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</si>
  <si>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</si>
  <si>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</si>
  <si>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</si>
  <si>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</si>
  <si>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</si>
  <si>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</si>
  <si>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</si>
  <si>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</si>
  <si>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</si>
  <si>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</si>
  <si>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</si>
  <si>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</si>
  <si>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</si>
  <si>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</si>
  <si>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</si>
  <si>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</si>
  <si>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</si>
  <si>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</si>
  <si>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</si>
  <si>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</si>
  <si>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</si>
  <si>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</si>
  <si>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</si>
  <si>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</si>
  <si>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</si>
  <si>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</si>
  <si>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</si>
  <si>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</si>
  <si>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</si>
  <si>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</si>
  <si>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</si>
  <si>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</si>
  <si>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料金回収率は、前年度に比べて比率が低くなっていることに加え類似団体と比較しても大幅に下回っているため料金設定の見直し等を行う必要がある。また企業債償還に係る費用も負担となっており現在行っている更新工事で企業債の借入を行っているため今後も企業債の償還が負担になることが予想されている。
収益的収支比率については昨年度に比べ比率が低くなり類似団体と比べても平均値を下回っているため健全な経営を行えるように費用削減を心掛ける必要がある。
施設利用率については本村では推測値で配水量を計算しているため類似団体値を下回っている状況にある。</t>
    <rPh sb="17" eb="18">
      <t>ヒク</t>
    </rPh>
    <rPh sb="27" eb="28">
      <t>クワ</t>
    </rPh>
    <rPh sb="163" eb="164">
      <t>ヒク</t>
    </rPh>
    <phoneticPr fontId="4"/>
  </si>
  <si>
    <t>本村では過疎高齢化による人口減少が大きな要因となり収益的収支比率・料金回収率が低い水準となっている。また、管路等の老朽化に伴い更新工事や修繕工事が必要となっているため一般会計からの繰入に頼らざるを得ない状況となっている。今後も計画的に老朽管の更新をするとともに、施設を効率的に運営していくため令和2年度に策定した経営戦略の見直しを随時行っていく必要がある。
しかしながら水道事業のみで経営強化を図っていくことは大変難しく、人口ビジョンや村内企業の活性化に向けて令和3年度に総合計画の策定を行っている。</t>
    <rPh sb="93" eb="94">
      <t>タヨ</t>
    </rPh>
    <rPh sb="152" eb="154">
      <t>サクテイ</t>
    </rPh>
    <rPh sb="161" eb="163">
      <t>ミナオ</t>
    </rPh>
    <rPh sb="165" eb="167">
      <t>ズイジ</t>
    </rPh>
    <rPh sb="167" eb="168">
      <t>オコナ</t>
    </rPh>
    <rPh sb="172" eb="174">
      <t>ヒツヨウ</t>
    </rPh>
    <rPh sb="230" eb="232">
      <t>レイワ</t>
    </rPh>
    <rPh sb="233" eb="235">
      <t>ネンド</t>
    </rPh>
    <rPh sb="241" eb="243">
      <t>サクテイ</t>
    </rPh>
    <rPh sb="244" eb="245">
      <t>オコナ</t>
    </rPh>
    <phoneticPr fontId="4"/>
  </si>
  <si>
    <t>管路更新工事を行っているため類似団体と比べ高い数値となっている。しかしながら令和2年度については、平成30年度・令和元年度よりも管路更新工事の事業費が低かったため更新率が低くなってしまっている。今後配水池等の施設の老朽化も予想されるため適切な点検が必要と考える。</t>
    <rPh sb="38" eb="40">
      <t>レイワ</t>
    </rPh>
    <rPh sb="41" eb="43">
      <t>ネンド</t>
    </rPh>
    <rPh sb="49" eb="51">
      <t>ヘイセイ</t>
    </rPh>
    <rPh sb="53" eb="55">
      <t>ネンド</t>
    </rPh>
    <rPh sb="56" eb="58">
      <t>レイワ</t>
    </rPh>
    <rPh sb="58" eb="61">
      <t>ガンネンド</t>
    </rPh>
    <rPh sb="64" eb="66">
      <t>カンロ</t>
    </rPh>
    <rPh sb="66" eb="68">
      <t>コウシン</t>
    </rPh>
    <rPh sb="68" eb="70">
      <t>コウジ</t>
    </rPh>
    <rPh sb="71" eb="74">
      <t>ジギョウヒ</t>
    </rPh>
    <rPh sb="75" eb="76">
      <t>ヒク</t>
    </rPh>
    <rPh sb="81" eb="83">
      <t>コウシン</t>
    </rPh>
    <rPh sb="83" eb="84">
      <t>リツ</t>
    </rPh>
    <rPh sb="85" eb="86">
      <t>ヒク</t>
    </rPh>
    <rPh sb="97" eb="9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</si>
</sst>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10.220000000000001</c:v>
                </c:pt>
                <c:pt idx="3" formatCode="#,##0.00;&quot;△&quot;#,##0.00;&quot;-&quot;">
                  <c:v>7.77</c:v>
                </c:pt>
                <c:pt idx="4" formatCode="#,##0.00;&quot;△&quot;#,##0.00;&quot;-&quot;">
                  <c:v>2.57</c:v>
                </c:pt>
              </c:numCache>
            </c:numRef>
          </c:val>
          <c:extLst>
            <c:ext xmlns:c16="http://schemas.microsoft.com/office/drawing/2014/chart" uri="{C3380CC4-5D6E-409C-BE32-E72D297353CC}">
              <c16:uniqueId val="{00000000-33CB-4BA0-A421-425CC982E05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33CB-4BA0-A421-425CC982E05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36.57</c:v>
                </c:pt>
                <c:pt idx="1">
                  <c:v>36.57</c:v>
                </c:pt>
                <c:pt idx="2">
                  <c:v>36.57</c:v>
                </c:pt>
                <c:pt idx="3">
                  <c:v>44.15</c:v>
                </c:pt>
                <c:pt idx="4">
                  <c:v>44.27</c:v>
                </c:pt>
              </c:numCache>
            </c:numRef>
          </c:val>
          <c:extLst>
            <c:ext xmlns:c16="http://schemas.microsoft.com/office/drawing/2014/chart" uri="{C3380CC4-5D6E-409C-BE32-E72D297353CC}">
              <c16:uniqueId val="{00000000-0DAC-4AE2-BA62-D7AADCE2780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0DAC-4AE2-BA62-D7AADCE2780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B60-4FA1-AF51-C2DDAB534BC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AB60-4FA1-AF51-C2DDAB534BC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51.28</c:v>
                </c:pt>
                <c:pt idx="1">
                  <c:v>51.2</c:v>
                </c:pt>
                <c:pt idx="2">
                  <c:v>65.73</c:v>
                </c:pt>
                <c:pt idx="3">
                  <c:v>68.22</c:v>
                </c:pt>
                <c:pt idx="4">
                  <c:v>61.12</c:v>
                </c:pt>
              </c:numCache>
            </c:numRef>
          </c:val>
          <c:extLst>
            <c:ext xmlns:c16="http://schemas.microsoft.com/office/drawing/2014/chart" uri="{C3380CC4-5D6E-409C-BE32-E72D297353CC}">
              <c16:uniqueId val="{00000000-8C64-408F-B315-EEAA3F96EA4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8C64-408F-B315-EEAA3F96EA4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2E-4723-A15C-113FE6BA877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2E-4723-A15C-113FE6BA877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A4-423C-9584-AD2C8F2AE55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A4-423C-9584-AD2C8F2AE55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4A-49A5-A223-ECFB5FFF8C9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4A-49A5-A223-ECFB5FFF8C9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99-4FDD-B663-82AA4B0C5F5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99-4FDD-B663-82AA4B0C5F5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7803.36</c:v>
                </c:pt>
                <c:pt idx="1">
                  <c:v>7221.4</c:v>
                </c:pt>
                <c:pt idx="2">
                  <c:v>8686.9</c:v>
                </c:pt>
                <c:pt idx="3">
                  <c:v>9699.02</c:v>
                </c:pt>
                <c:pt idx="4">
                  <c:v>10228.75</c:v>
                </c:pt>
              </c:numCache>
            </c:numRef>
          </c:val>
          <c:extLst>
            <c:ext xmlns:c16="http://schemas.microsoft.com/office/drawing/2014/chart" uri="{C3380CC4-5D6E-409C-BE32-E72D297353CC}">
              <c16:uniqueId val="{00000000-92BA-49BB-B0F5-964FDCA915B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92BA-49BB-B0F5-964FDCA915B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11.07</c:v>
                </c:pt>
                <c:pt idx="1">
                  <c:v>9.6</c:v>
                </c:pt>
                <c:pt idx="2">
                  <c:v>8.2899999999999991</c:v>
                </c:pt>
                <c:pt idx="3">
                  <c:v>10.18</c:v>
                </c:pt>
                <c:pt idx="4">
                  <c:v>7.06</c:v>
                </c:pt>
              </c:numCache>
            </c:numRef>
          </c:val>
          <c:extLst>
            <c:ext xmlns:c16="http://schemas.microsoft.com/office/drawing/2014/chart" uri="{C3380CC4-5D6E-409C-BE32-E72D297353CC}">
              <c16:uniqueId val="{00000000-3E3F-412A-896A-1937ED89F0B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3E3F-412A-896A-1937ED89F0B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251.52</c:v>
                </c:pt>
                <c:pt idx="1">
                  <c:v>293.94</c:v>
                </c:pt>
                <c:pt idx="2">
                  <c:v>331.8</c:v>
                </c:pt>
                <c:pt idx="3">
                  <c:v>499.69</c:v>
                </c:pt>
                <c:pt idx="4">
                  <c:v>709.92</c:v>
                </c:pt>
              </c:numCache>
            </c:numRef>
          </c:val>
          <c:extLst>
            <c:ext xmlns:c16="http://schemas.microsoft.com/office/drawing/2014/chart" uri="{C3380CC4-5D6E-409C-BE32-E72D297353CC}">
              <c16:uniqueId val="{00000000-F359-4AC8-8C0B-5ACFD563AB1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F359-4AC8-8C0B-5ACFD563AB1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小菅村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706</v>
      </c>
      <c r="AM8" s="51"/>
      <c r="AN8" s="51"/>
      <c r="AO8" s="51"/>
      <c r="AP8" s="51"/>
      <c r="AQ8" s="51"/>
      <c r="AR8" s="51"/>
      <c r="AS8" s="51"/>
      <c r="AT8" s="47">
        <f>データ!$S$6</f>
        <v>52.78</v>
      </c>
      <c r="AU8" s="47"/>
      <c r="AV8" s="47"/>
      <c r="AW8" s="47"/>
      <c r="AX8" s="47"/>
      <c r="AY8" s="47"/>
      <c r="AZ8" s="47"/>
      <c r="BA8" s="47"/>
      <c r="BB8" s="47">
        <f>データ!$T$6</f>
        <v>13.38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550</v>
      </c>
      <c r="X10" s="51"/>
      <c r="Y10" s="51"/>
      <c r="Z10" s="51"/>
      <c r="AA10" s="51"/>
      <c r="AB10" s="51"/>
      <c r="AC10" s="51"/>
      <c r="AD10" s="2"/>
      <c r="AE10" s="2"/>
      <c r="AF10" s="2"/>
      <c r="AG10" s="2"/>
      <c r="AH10" s="2"/>
      <c r="AI10" s="2"/>
      <c r="AJ10" s="2"/>
      <c r="AK10" s="2"/>
      <c r="AL10" s="51">
        <f>データ!$U$6</f>
        <v>693</v>
      </c>
      <c r="AM10" s="51"/>
      <c r="AN10" s="51"/>
      <c r="AO10" s="51"/>
      <c r="AP10" s="51"/>
      <c r="AQ10" s="51"/>
      <c r="AR10" s="51"/>
      <c r="AS10" s="51"/>
      <c r="AT10" s="47">
        <f>データ!$V$6</f>
        <v>52.78</v>
      </c>
      <c r="AU10" s="47"/>
      <c r="AV10" s="47"/>
      <c r="AW10" s="47"/>
      <c r="AX10" s="47"/>
      <c r="AY10" s="47"/>
      <c r="AZ10" s="47"/>
      <c r="BA10" s="47"/>
      <c r="BB10" s="47">
        <f>データ!$W$6</f>
        <v>13.13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lJe+jUGH1sicQKhpct2dOKPLBJVjTuHkYyS02rPq7mJgIpmEVxdQEwSoeU+EQ4QA5HihtX4FbhZjxkonei9dlw==" saltValue="cXb+g+PPyih9G8yLUayv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194425</v>
      </c>
      <c r="D6" s="34">
        <f t="shared" si="3"/>
        <v>47</v>
      </c>
      <c r="E6" s="34">
        <f t="shared" si="3"/>
        <v>1</v>
      </c>
      <c r="F6" s="34">
        <f t="shared" si="3"/>
        <v>0</v>
      </c>
      <c r="G6" s="34">
        <f t="shared" si="3"/>
        <v>0</v>
      </c>
      <c r="H6" s="34" t="str">
        <f t="shared" si="3"/>
        <v>山梨県　小菅村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550</v>
      </c>
      <c r="R6" s="35">
        <f t="shared" si="3"/>
        <v>706</v>
      </c>
      <c r="S6" s="35">
        <f t="shared" si="3"/>
        <v>52.78</v>
      </c>
      <c r="T6" s="35">
        <f t="shared" si="3"/>
        <v>13.38</v>
      </c>
      <c r="U6" s="35">
        <f t="shared" si="3"/>
        <v>693</v>
      </c>
      <c r="V6" s="35">
        <f t="shared" si="3"/>
        <v>52.78</v>
      </c>
      <c r="W6" s="35">
        <f t="shared" si="3"/>
        <v>13.13</v>
      </c>
      <c r="X6" s="36">
        <f>IF(X7="",NA(),X7)</f>
        <v>51.28</v>
      </c>
      <c r="Y6" s="36">
        <f t="shared" ref="Y6:AG6" si="4">IF(Y7="",NA(),Y7)</f>
        <v>51.2</v>
      </c>
      <c r="Z6" s="36">
        <f t="shared" si="4"/>
        <v>65.73</v>
      </c>
      <c r="AA6" s="36">
        <f t="shared" si="4"/>
        <v>68.22</v>
      </c>
      <c r="AB6" s="36">
        <f t="shared" si="4"/>
        <v>61.12</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7803.36</v>
      </c>
      <c r="BF6" s="36">
        <f t="shared" ref="BF6:BN6" si="7">IF(BF7="",NA(),BF7)</f>
        <v>7221.4</v>
      </c>
      <c r="BG6" s="36">
        <f t="shared" si="7"/>
        <v>8686.9</v>
      </c>
      <c r="BH6" s="36">
        <f t="shared" si="7"/>
        <v>9699.02</v>
      </c>
      <c r="BI6" s="36">
        <f t="shared" si="7"/>
        <v>10228.75</v>
      </c>
      <c r="BJ6" s="36">
        <f t="shared" si="7"/>
        <v>1595.62</v>
      </c>
      <c r="BK6" s="36">
        <f t="shared" si="7"/>
        <v>1302.33</v>
      </c>
      <c r="BL6" s="36">
        <f t="shared" si="7"/>
        <v>1274.21</v>
      </c>
      <c r="BM6" s="36">
        <f t="shared" si="7"/>
        <v>1183.92</v>
      </c>
      <c r="BN6" s="36">
        <f t="shared" si="7"/>
        <v>1128.72</v>
      </c>
      <c r="BO6" s="35" t="str">
        <f>IF(BO7="","",IF(BO7="-","【-】","【"&amp;SUBSTITUTE(TEXT(BO7,"#,##0.00"),"-","△")&amp;"】"))</f>
        <v>【949.15】</v>
      </c>
      <c r="BP6" s="36">
        <f>IF(BP7="",NA(),BP7)</f>
        <v>11.07</v>
      </c>
      <c r="BQ6" s="36">
        <f t="shared" ref="BQ6:BY6" si="8">IF(BQ7="",NA(),BQ7)</f>
        <v>9.6</v>
      </c>
      <c r="BR6" s="36">
        <f t="shared" si="8"/>
        <v>8.2899999999999991</v>
      </c>
      <c r="BS6" s="36">
        <f t="shared" si="8"/>
        <v>10.18</v>
      </c>
      <c r="BT6" s="36">
        <f t="shared" si="8"/>
        <v>7.06</v>
      </c>
      <c r="BU6" s="36">
        <f t="shared" si="8"/>
        <v>37.92</v>
      </c>
      <c r="BV6" s="36">
        <f t="shared" si="8"/>
        <v>40.89</v>
      </c>
      <c r="BW6" s="36">
        <f t="shared" si="8"/>
        <v>41.25</v>
      </c>
      <c r="BX6" s="36">
        <f t="shared" si="8"/>
        <v>42.5</v>
      </c>
      <c r="BY6" s="36">
        <f t="shared" si="8"/>
        <v>41.84</v>
      </c>
      <c r="BZ6" s="35" t="str">
        <f>IF(BZ7="","",IF(BZ7="-","【-】","【"&amp;SUBSTITUTE(TEXT(BZ7,"#,##0.00"),"-","△")&amp;"】"))</f>
        <v>【55.87】</v>
      </c>
      <c r="CA6" s="36">
        <f>IF(CA7="",NA(),CA7)</f>
        <v>251.52</v>
      </c>
      <c r="CB6" s="36">
        <f t="shared" ref="CB6:CJ6" si="9">IF(CB7="",NA(),CB7)</f>
        <v>293.94</v>
      </c>
      <c r="CC6" s="36">
        <f t="shared" si="9"/>
        <v>331.8</v>
      </c>
      <c r="CD6" s="36">
        <f t="shared" si="9"/>
        <v>499.69</v>
      </c>
      <c r="CE6" s="36">
        <f t="shared" si="9"/>
        <v>709.92</v>
      </c>
      <c r="CF6" s="36">
        <f t="shared" si="9"/>
        <v>423.18</v>
      </c>
      <c r="CG6" s="36">
        <f t="shared" si="9"/>
        <v>383.2</v>
      </c>
      <c r="CH6" s="36">
        <f t="shared" si="9"/>
        <v>383.25</v>
      </c>
      <c r="CI6" s="36">
        <f t="shared" si="9"/>
        <v>377.72</v>
      </c>
      <c r="CJ6" s="36">
        <f t="shared" si="9"/>
        <v>390.47</v>
      </c>
      <c r="CK6" s="35" t="str">
        <f>IF(CK7="","",IF(CK7="-","【-】","【"&amp;SUBSTITUTE(TEXT(CK7,"#,##0.00"),"-","△")&amp;"】"))</f>
        <v>【288.19】</v>
      </c>
      <c r="CL6" s="36">
        <f>IF(CL7="",NA(),CL7)</f>
        <v>36.57</v>
      </c>
      <c r="CM6" s="36">
        <f t="shared" ref="CM6:CU6" si="10">IF(CM7="",NA(),CM7)</f>
        <v>36.57</v>
      </c>
      <c r="CN6" s="36">
        <f t="shared" si="10"/>
        <v>36.57</v>
      </c>
      <c r="CO6" s="36">
        <f t="shared" si="10"/>
        <v>44.15</v>
      </c>
      <c r="CP6" s="36">
        <f t="shared" si="10"/>
        <v>44.27</v>
      </c>
      <c r="CQ6" s="36">
        <f t="shared" si="10"/>
        <v>46.9</v>
      </c>
      <c r="CR6" s="36">
        <f t="shared" si="10"/>
        <v>47.95</v>
      </c>
      <c r="CS6" s="36">
        <f t="shared" si="10"/>
        <v>48.26</v>
      </c>
      <c r="CT6" s="36">
        <f t="shared" si="10"/>
        <v>48.01</v>
      </c>
      <c r="CU6" s="36">
        <f t="shared" si="10"/>
        <v>49.08</v>
      </c>
      <c r="CV6" s="35" t="str">
        <f>IF(CV7="","",IF(CV7="-","【-】","【"&amp;SUBSTITUTE(TEXT(CV7,"#,##0.00"),"-","△")&amp;"】"))</f>
        <v>【56.31】</v>
      </c>
      <c r="CW6" s="36">
        <f>IF(CW7="",NA(),CW7)</f>
        <v>100</v>
      </c>
      <c r="CX6" s="36">
        <f t="shared" ref="CX6:DF6" si="11">IF(CX7="",NA(),CX7)</f>
        <v>100</v>
      </c>
      <c r="CY6" s="36">
        <f t="shared" si="11"/>
        <v>100</v>
      </c>
      <c r="CZ6" s="36">
        <f t="shared" si="11"/>
        <v>100</v>
      </c>
      <c r="DA6" s="36">
        <f t="shared" si="11"/>
        <v>100</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10.220000000000001</v>
      </c>
      <c r="EG6" s="36">
        <f t="shared" si="14"/>
        <v>7.77</v>
      </c>
      <c r="EH6" s="36">
        <f t="shared" si="14"/>
        <v>2.57</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194425</v>
      </c>
      <c r="D7" s="38">
        <v>47</v>
      </c>
      <c r="E7" s="38">
        <v>1</v>
      </c>
      <c r="F7" s="38">
        <v>0</v>
      </c>
      <c r="G7" s="38">
        <v>0</v>
      </c>
      <c r="H7" s="38" t="s">
        <v>95</v>
      </c>
      <c r="I7" s="38" t="s">
        <v>96</v>
      </c>
      <c r="J7" s="38" t="s">
        <v>97</v>
      </c>
      <c r="K7" s="38" t="s">
        <v>98</v>
      </c>
      <c r="L7" s="38" t="s">
        <v>99</v>
      </c>
      <c r="M7" s="38" t="s">
        <v>100</v>
      </c>
      <c r="N7" s="39" t="s">
        <v>101</v>
      </c>
      <c r="O7" s="39" t="s">
        <v>102</v>
      </c>
      <c r="P7" s="39">
        <v>100</v>
      </c>
      <c r="Q7" s="39">
        <v>550</v>
      </c>
      <c r="R7" s="39">
        <v>706</v>
      </c>
      <c r="S7" s="39">
        <v>52.78</v>
      </c>
      <c r="T7" s="39">
        <v>13.38</v>
      </c>
      <c r="U7" s="39">
        <v>693</v>
      </c>
      <c r="V7" s="39">
        <v>52.78</v>
      </c>
      <c r="W7" s="39">
        <v>13.13</v>
      </c>
      <c r="X7" s="39">
        <v>51.28</v>
      </c>
      <c r="Y7" s="39">
        <v>51.2</v>
      </c>
      <c r="Z7" s="39">
        <v>65.73</v>
      </c>
      <c r="AA7" s="39">
        <v>68.22</v>
      </c>
      <c r="AB7" s="39">
        <v>61.12</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7803.36</v>
      </c>
      <c r="BF7" s="39">
        <v>7221.4</v>
      </c>
      <c r="BG7" s="39">
        <v>8686.9</v>
      </c>
      <c r="BH7" s="39">
        <v>9699.02</v>
      </c>
      <c r="BI7" s="39">
        <v>10228.75</v>
      </c>
      <c r="BJ7" s="39">
        <v>1595.62</v>
      </c>
      <c r="BK7" s="39">
        <v>1302.33</v>
      </c>
      <c r="BL7" s="39">
        <v>1274.21</v>
      </c>
      <c r="BM7" s="39">
        <v>1183.92</v>
      </c>
      <c r="BN7" s="39">
        <v>1128.72</v>
      </c>
      <c r="BO7" s="39">
        <v>949.15</v>
      </c>
      <c r="BP7" s="39">
        <v>11.07</v>
      </c>
      <c r="BQ7" s="39">
        <v>9.6</v>
      </c>
      <c r="BR7" s="39">
        <v>8.2899999999999991</v>
      </c>
      <c r="BS7" s="39">
        <v>10.18</v>
      </c>
      <c r="BT7" s="39">
        <v>7.06</v>
      </c>
      <c r="BU7" s="39">
        <v>37.92</v>
      </c>
      <c r="BV7" s="39">
        <v>40.89</v>
      </c>
      <c r="BW7" s="39">
        <v>41.25</v>
      </c>
      <c r="BX7" s="39">
        <v>42.5</v>
      </c>
      <c r="BY7" s="39">
        <v>41.84</v>
      </c>
      <c r="BZ7" s="39">
        <v>55.87</v>
      </c>
      <c r="CA7" s="39">
        <v>251.52</v>
      </c>
      <c r="CB7" s="39">
        <v>293.94</v>
      </c>
      <c r="CC7" s="39">
        <v>331.8</v>
      </c>
      <c r="CD7" s="39">
        <v>499.69</v>
      </c>
      <c r="CE7" s="39">
        <v>709.92</v>
      </c>
      <c r="CF7" s="39">
        <v>423.18</v>
      </c>
      <c r="CG7" s="39">
        <v>383.2</v>
      </c>
      <c r="CH7" s="39">
        <v>383.25</v>
      </c>
      <c r="CI7" s="39">
        <v>377.72</v>
      </c>
      <c r="CJ7" s="39">
        <v>390.47</v>
      </c>
      <c r="CK7" s="39">
        <v>288.19</v>
      </c>
      <c r="CL7" s="39">
        <v>36.57</v>
      </c>
      <c r="CM7" s="39">
        <v>36.57</v>
      </c>
      <c r="CN7" s="39">
        <v>36.57</v>
      </c>
      <c r="CO7" s="39">
        <v>44.15</v>
      </c>
      <c r="CP7" s="39">
        <v>44.27</v>
      </c>
      <c r="CQ7" s="39">
        <v>46.9</v>
      </c>
      <c r="CR7" s="39">
        <v>47.95</v>
      </c>
      <c r="CS7" s="39">
        <v>48.26</v>
      </c>
      <c r="CT7" s="39">
        <v>48.01</v>
      </c>
      <c r="CU7" s="39">
        <v>49.08</v>
      </c>
      <c r="CV7" s="39">
        <v>56.31</v>
      </c>
      <c r="CW7" s="39">
        <v>100</v>
      </c>
      <c r="CX7" s="39">
        <v>100</v>
      </c>
      <c r="CY7" s="39">
        <v>100</v>
      </c>
      <c r="CZ7" s="39">
        <v>100</v>
      </c>
      <c r="DA7" s="39">
        <v>100</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10.220000000000001</v>
      </c>
      <c r="EG7" s="39">
        <v>7.77</v>
      </c>
      <c r="EH7" s="39">
        <v>2.57</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2021-12-03T07:03:13Z</dcterms:created>
  <dcterms:modified xsi:type="dcterms:W3CDTF">2022-02-21T05:23:43Z</dcterms:modified>
  <cp:category/>
</cp:coreProperties>
</file>