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簡易水道\02 法非適\"/>
    </mc:Choice>
  </mc:AlternateContent>
  <workbookProtection workbookAlgorithmName="SHA-512" workbookHashValue="wU3Tub/eCvS/wKaDNKPY6CPLf//yWlICnHkcWd3Q68sHMksYS1uuuJZXDhbiXcU5GRG45hktxm7veazshFHz1g==" workbookSaltValue="D6Zn/2uOtxao1fZMDL2toA==" workbookSpinCount="100000" lockStructure="1"/>
  <bookViews>
    <workbookView xWindow="0" yWindow="0" windowWidth="20400" windowHeight="762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O6" i="5"/>
  <c r="I10" i="4" s="1"/>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AL10" i="4"/>
  <c r="W10" i="4"/>
  <c r="P10" i="4"/>
  <c r="BB8" i="4"/>
  <c r="AT8" i="4"/>
  <c r="AD8" i="4"/>
  <c r="W8" i="4"/>
  <c r="P8" i="4"/>
  <c r="B8"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<sst xmlns="http://schemas.openxmlformats.org/spreadsheetml/2006/main" count="233" uniqueCount="116">
  <si>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</si>
  <si>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</si>
  <si>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</si>
  <si>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</si>
  <si>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</si>
  <si>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</si>
  <si>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</si>
  <si>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</si>
  <si>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</si>
  <si>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</si>
  <si>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</si>
  <si>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</si>
  <si>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</si>
  <si>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</si>
  <si>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</si>
  <si>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</si>
  <si>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</si>
  <si>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</si>
  <si>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</si>
  <si>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</si>
  <si>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</si>
  <si>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</si>
  <si>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</si>
  <si>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</si>
  <si>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</si>
  <si>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</si>
  <si>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</si>
  <si>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</si>
  <si>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</si>
  <si>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</si>
  <si>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</si>
  <si>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</si>
  <si>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</si>
  <si>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</si>
  <si>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</si>
  <si>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</si>
  <si>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</si>
  <si>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</si>
  <si>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</si>
  <si>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</si>
  <si>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</si>
  <si>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</si>
  <si>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</si>
  <si>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</si>
  <si>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</si>
  <si>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</si>
  <si>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</si>
  <si>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</si>
  <si>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</si>
  <si>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</si>
  <si>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</si>
  <si>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</si>
  <si>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</si>
  <si>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</si>
  <si>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</si>
  <si>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</si>
  <si>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</si>
  <si>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</si>
  <si>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</si>
  <si>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</si>
  <si>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</si>
  <si>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</si>
  <si>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</si>
  <si>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</si>
  <si>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</si>
  <si>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</si>
  <si>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</si>
  <si>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</si>
  <si>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</si>
  <si>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</si>
  <si>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</si>
  <si>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</si>
  <si>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</si>
  <si>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</si>
  <si>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</si>
  <si>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</si>
  <si>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</si>
  <si>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</si>
  <si>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</si>
  <si>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</si>
  <si>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</si>
  <si>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</si>
  <si>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</si>
  <si>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</si>
  <si>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</si>
  <si>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</si>
  <si>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</si>
  <si>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</si>
  <si>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</si>
  <si>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</si>
  <si>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</si>
  <si>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</si>
  <si>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</si>
  <si>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</si>
  <si>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</si>
  <si>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</si>
  <si>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</si>
  <si>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</si>
  <si>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</si>
  <si>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</si>
  <si>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</si>
  <si>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</si>
  <si>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</si>
  <si>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</si>
  <si>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</si>
  <si>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</si>
  <si>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</si>
  <si>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</si>
  <si>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</si>
  <si>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</si>
  <si>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</si>
  <si>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</si>
  <si>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</si>
  <si>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各表に現れている数値には３簡水(河口湖・足和田・上九一色)事業のうちの過半数をしめる河口湖簡易水道事業のデータからの影響が大きい。他の小規模な２簡水事業の財政状況が、ひっ迫している問題点は潜在化していると思われる。３事業を並行して運営していく上ではこの部分に注意を払い丁寧に対応する必要があり、将来においては上水道事業への統合など思い切った方策も検討していかなければならないと分析される。</t>
    <rPh sb="17" eb="20">
      <t>カワグチコ</t>
    </rPh>
    <rPh sb="21" eb="24">
      <t>アシワダ</t>
    </rPh>
    <rPh sb="25" eb="29">
      <t>カミクイシキ</t>
    </rPh>
    <phoneticPr fontId="4"/>
  </si>
  <si>
    <t>　簡易水道は河口湖・足和田・上九一色の３地区。
①収益的収支比率
毎年100 ％未満のため、経営改善が必要である。
④企業債残高対給水収益比率
企業債残高(水道工事費等の借金残高)も類似団体より高い数値が続いている。
⑥給水原価
豊富な湧水・地下水に恵まれていることから、水道料金が全国的にかなり低く保たれているが、④企業債(水道工事費等の借金残高)が右肩上がりであるため、近い将来水道料金改定が必要である。　　　　⑦施設利用率　　　　　　　　　　　　　　　　　本町は、有数の観光地である。施設利用率が大幅に減少した要因は、コロナ禍による観光客の減少で、ホテル業等の大口水道使用量減少が考えられる。　⑧有収率　　　　　　　　　　　　　　　　　　　72％前後を推移している。今後も漏水調査を継続実施して、漏水確認後には早急に修理し、有収率向上を図る必要がある。</t>
    <rPh sb="1" eb="3">
      <t>カンイ</t>
    </rPh>
    <rPh sb="3" eb="5">
      <t>スイドウ</t>
    </rPh>
    <rPh sb="20" eb="22">
      <t>チク</t>
    </rPh>
    <rPh sb="26" eb="29">
      <t>シュウエキテキ</t>
    </rPh>
    <rPh sb="29" eb="31">
      <t>シュウシ</t>
    </rPh>
    <rPh sb="31" eb="33">
      <t>ヒリツ</t>
    </rPh>
    <rPh sb="34" eb="36">
      <t>マイネン</t>
    </rPh>
    <rPh sb="47" eb="49">
      <t>ケイエイ</t>
    </rPh>
    <rPh sb="49" eb="51">
      <t>カイゼン</t>
    </rPh>
    <rPh sb="52" eb="54">
      <t>ヒツヨウ</t>
    </rPh>
    <rPh sb="60" eb="63">
      <t>キギョウサイ</t>
    </rPh>
    <rPh sb="63" eb="65">
      <t>ザンダカ</t>
    </rPh>
    <rPh sb="65" eb="66">
      <t>タイ</t>
    </rPh>
    <rPh sb="66" eb="68">
      <t>キュウスイ</t>
    </rPh>
    <rPh sb="68" eb="70">
      <t>シュウエキ</t>
    </rPh>
    <rPh sb="70" eb="72">
      <t>ヒリツ</t>
    </rPh>
    <rPh sb="119" eb="121">
      <t>ユウスイ</t>
    </rPh>
    <rPh sb="192" eb="194">
      <t>スイドウ</t>
    </rPh>
    <rPh sb="302" eb="305">
      <t>ユウシュウリツ</t>
    </rPh>
    <rPh sb="327" eb="329">
      <t>ゼンゴ</t>
    </rPh>
    <rPh sb="330" eb="332">
      <t>スイイ</t>
    </rPh>
    <rPh sb="337" eb="339">
      <t>コンゴ</t>
    </rPh>
    <rPh sb="340" eb="342">
      <t>ロウスイ</t>
    </rPh>
    <rPh sb="342" eb="344">
      <t>チョウサ</t>
    </rPh>
    <rPh sb="345" eb="347">
      <t>ケイゾク</t>
    </rPh>
    <rPh sb="347" eb="349">
      <t>ジッシ</t>
    </rPh>
    <rPh sb="352" eb="354">
      <t>ロウスイ</t>
    </rPh>
    <rPh sb="354" eb="356">
      <t>カクニン</t>
    </rPh>
    <rPh sb="356" eb="357">
      <t>ゴ</t>
    </rPh>
    <rPh sb="359" eb="361">
      <t>ソウキュウ</t>
    </rPh>
    <rPh sb="362" eb="364">
      <t>シュウリ</t>
    </rPh>
    <rPh sb="366" eb="369">
      <t>ユウシュウリツ</t>
    </rPh>
    <rPh sb="369" eb="371">
      <t>コウジョウ</t>
    </rPh>
    <rPh sb="372" eb="373">
      <t>ハカ</t>
    </rPh>
    <rPh sb="374" eb="376">
      <t>ヒツヨウ</t>
    </rPh>
    <phoneticPr fontId="4"/>
  </si>
  <si>
    <t>③管路更新率が減少しているが、令和2年度は河口地区で新井戸掘削工事、足和田地区で非常時通報装置(テレメーター)の設置を実施したためである。　　　</t>
    <rPh sb="21" eb="23">
      <t>カワグチ</t>
    </rPh>
    <rPh sb="23" eb="25">
      <t>チク</t>
    </rPh>
    <rPh sb="34" eb="39">
      <t>アシワダチク</t>
    </rPh>
    <rPh sb="40" eb="42">
      <t>ヒジョウ</t>
    </rPh>
    <rPh sb="42" eb="43">
      <t>ジ</t>
    </rPh>
    <rPh sb="43" eb="47">
      <t>ツウホウソウチ</t>
    </rPh>
    <rPh sb="56" eb="58">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</si>
</sst>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0.78</c:v>
                </c:pt>
                <c:pt idx="1">
                  <c:v>1.1299999999999999</c:v>
                </c:pt>
                <c:pt idx="2">
                  <c:v>0.73</c:v>
                </c:pt>
                <c:pt idx="3">
                  <c:v>0.53</c:v>
                </c:pt>
                <c:pt idx="4">
                  <c:v>0.21</c:v>
                </c:pt>
              </c:numCache>
            </c:numRef>
          </c:val>
          <c:extLst>
            <c:ext xmlns:c16="http://schemas.microsoft.com/office/drawing/2014/chart" uri="{C3380CC4-5D6E-409C-BE32-E72D297353CC}">
              <c16:uniqueId val="{00000000-D877-4CA1-B458-0212E69F412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0.96</c:v>
                </c:pt>
                <c:pt idx="2">
                  <c:v>0.65</c:v>
                </c:pt>
                <c:pt idx="3">
                  <c:v>0.52</c:v>
                </c:pt>
                <c:pt idx="4">
                  <c:v>1.48</c:v>
                </c:pt>
              </c:numCache>
            </c:numRef>
          </c:val>
          <c:smooth val="0"/>
          <c:extLst>
            <c:ext xmlns:c16="http://schemas.microsoft.com/office/drawing/2014/chart" uri="{C3380CC4-5D6E-409C-BE32-E72D297353CC}">
              <c16:uniqueId val="{00000001-D877-4CA1-B458-0212E69F412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57.65</c:v>
                </c:pt>
                <c:pt idx="1">
                  <c:v>57.69</c:v>
                </c:pt>
                <c:pt idx="2">
                  <c:v>57.18</c:v>
                </c:pt>
                <c:pt idx="3">
                  <c:v>57.43</c:v>
                </c:pt>
                <c:pt idx="4">
                  <c:v>54.24</c:v>
                </c:pt>
              </c:numCache>
            </c:numRef>
          </c:val>
          <c:extLst>
            <c:ext xmlns:c16="http://schemas.microsoft.com/office/drawing/2014/chart" uri="{C3380CC4-5D6E-409C-BE32-E72D297353CC}">
              <c16:uniqueId val="{00000000-DED8-4241-A0C5-F59151B3A58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56.19</c:v>
                </c:pt>
                <c:pt idx="1">
                  <c:v>56.65</c:v>
                </c:pt>
                <c:pt idx="2">
                  <c:v>56.41</c:v>
                </c:pt>
                <c:pt idx="3">
                  <c:v>54.9</c:v>
                </c:pt>
                <c:pt idx="4">
                  <c:v>55.7</c:v>
                </c:pt>
              </c:numCache>
            </c:numRef>
          </c:val>
          <c:smooth val="0"/>
          <c:extLst>
            <c:ext xmlns:c16="http://schemas.microsoft.com/office/drawing/2014/chart" uri="{C3380CC4-5D6E-409C-BE32-E72D297353CC}">
              <c16:uniqueId val="{00000001-DED8-4241-A0C5-F59151B3A58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70.14</c:v>
                </c:pt>
                <c:pt idx="1">
                  <c:v>72.58</c:v>
                </c:pt>
                <c:pt idx="2">
                  <c:v>75.83</c:v>
                </c:pt>
                <c:pt idx="3">
                  <c:v>73.930000000000007</c:v>
                </c:pt>
                <c:pt idx="4">
                  <c:v>72.02</c:v>
                </c:pt>
              </c:numCache>
            </c:numRef>
          </c:val>
          <c:extLst>
            <c:ext xmlns:c16="http://schemas.microsoft.com/office/drawing/2014/chart" uri="{C3380CC4-5D6E-409C-BE32-E72D297353CC}">
              <c16:uniqueId val="{00000000-FE73-49FB-BD5E-EF43061976F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77.180000000000007</c:v>
                </c:pt>
                <c:pt idx="1">
                  <c:v>76.13</c:v>
                </c:pt>
                <c:pt idx="2">
                  <c:v>75.12</c:v>
                </c:pt>
                <c:pt idx="3">
                  <c:v>74.27</c:v>
                </c:pt>
                <c:pt idx="4">
                  <c:v>71.81</c:v>
                </c:pt>
              </c:numCache>
            </c:numRef>
          </c:val>
          <c:smooth val="0"/>
          <c:extLst>
            <c:ext xmlns:c16="http://schemas.microsoft.com/office/drawing/2014/chart" uri="{C3380CC4-5D6E-409C-BE32-E72D297353CC}">
              <c16:uniqueId val="{00000001-FE73-49FB-BD5E-EF43061976F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96.35</c:v>
                </c:pt>
                <c:pt idx="1">
                  <c:v>88.67</c:v>
                </c:pt>
                <c:pt idx="2">
                  <c:v>82.77</c:v>
                </c:pt>
                <c:pt idx="3">
                  <c:v>80.36</c:v>
                </c:pt>
                <c:pt idx="4">
                  <c:v>81.27</c:v>
                </c:pt>
              </c:numCache>
            </c:numRef>
          </c:val>
          <c:extLst>
            <c:ext xmlns:c16="http://schemas.microsoft.com/office/drawing/2014/chart" uri="{C3380CC4-5D6E-409C-BE32-E72D297353CC}">
              <c16:uniqueId val="{00000000-2A96-4AE7-9479-00EC51B7D8F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76.650000000000006</c:v>
                </c:pt>
                <c:pt idx="1">
                  <c:v>73.959999999999994</c:v>
                </c:pt>
                <c:pt idx="2">
                  <c:v>75.010000000000005</c:v>
                </c:pt>
                <c:pt idx="3">
                  <c:v>72.760000000000005</c:v>
                </c:pt>
                <c:pt idx="4">
                  <c:v>82.57</c:v>
                </c:pt>
              </c:numCache>
            </c:numRef>
          </c:val>
          <c:smooth val="0"/>
          <c:extLst>
            <c:ext xmlns:c16="http://schemas.microsoft.com/office/drawing/2014/chart" uri="{C3380CC4-5D6E-409C-BE32-E72D297353CC}">
              <c16:uniqueId val="{00000001-2A96-4AE7-9479-00EC51B7D8F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F4-4330-9932-AF92458B799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F4-4330-9932-AF92458B799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B2-4A8D-AD44-FBECA535739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B2-4A8D-AD44-FBECA535739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BA-443D-B2FF-00B27FE6008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BA-443D-B2FF-00B27FE6008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25-47CA-BEA4-AA22528149B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25-47CA-BEA4-AA22528149B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1404.98</c:v>
                </c:pt>
                <c:pt idx="1">
                  <c:v>1353.11</c:v>
                </c:pt>
                <c:pt idx="2">
                  <c:v>1338.64</c:v>
                </c:pt>
                <c:pt idx="3">
                  <c:v>1322.08</c:v>
                </c:pt>
                <c:pt idx="4">
                  <c:v>1402.1</c:v>
                </c:pt>
              </c:numCache>
            </c:numRef>
          </c:val>
          <c:extLst>
            <c:ext xmlns:c16="http://schemas.microsoft.com/office/drawing/2014/chart" uri="{C3380CC4-5D6E-409C-BE32-E72D297353CC}">
              <c16:uniqueId val="{00000000-D9B8-4F90-8A55-67C483CA5E6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1346.23</c:v>
                </c:pt>
                <c:pt idx="1">
                  <c:v>1295.06</c:v>
                </c:pt>
                <c:pt idx="2">
                  <c:v>1168.7</c:v>
                </c:pt>
                <c:pt idx="3">
                  <c:v>1245.46</c:v>
                </c:pt>
                <c:pt idx="4">
                  <c:v>834.1</c:v>
                </c:pt>
              </c:numCache>
            </c:numRef>
          </c:val>
          <c:smooth val="0"/>
          <c:extLst>
            <c:ext xmlns:c16="http://schemas.microsoft.com/office/drawing/2014/chart" uri="{C3380CC4-5D6E-409C-BE32-E72D297353CC}">
              <c16:uniqueId val="{00000001-D9B8-4F90-8A55-67C483CA5E6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72.27</c:v>
                </c:pt>
                <c:pt idx="1">
                  <c:v>68.42</c:v>
                </c:pt>
                <c:pt idx="2">
                  <c:v>69.23</c:v>
                </c:pt>
                <c:pt idx="3">
                  <c:v>68.489999999999995</c:v>
                </c:pt>
                <c:pt idx="4">
                  <c:v>71.12</c:v>
                </c:pt>
              </c:numCache>
            </c:numRef>
          </c:val>
          <c:extLst>
            <c:ext xmlns:c16="http://schemas.microsoft.com/office/drawing/2014/chart" uri="{C3380CC4-5D6E-409C-BE32-E72D297353CC}">
              <c16:uniqueId val="{00000000-44F4-4838-B3E8-95C21C5282A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53.41</c:v>
                </c:pt>
                <c:pt idx="1">
                  <c:v>53.29</c:v>
                </c:pt>
                <c:pt idx="2">
                  <c:v>53.59</c:v>
                </c:pt>
                <c:pt idx="3">
                  <c:v>51.08</c:v>
                </c:pt>
                <c:pt idx="4">
                  <c:v>64.44</c:v>
                </c:pt>
              </c:numCache>
            </c:numRef>
          </c:val>
          <c:smooth val="0"/>
          <c:extLst>
            <c:ext xmlns:c16="http://schemas.microsoft.com/office/drawing/2014/chart" uri="{C3380CC4-5D6E-409C-BE32-E72D297353CC}">
              <c16:uniqueId val="{00000001-44F4-4838-B3E8-95C21C5282A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92.34</c:v>
                </c:pt>
                <c:pt idx="1">
                  <c:v>97.66</c:v>
                </c:pt>
                <c:pt idx="2">
                  <c:v>95.1</c:v>
                </c:pt>
                <c:pt idx="3">
                  <c:v>99.61</c:v>
                </c:pt>
                <c:pt idx="4">
                  <c:v>101.93</c:v>
                </c:pt>
              </c:numCache>
            </c:numRef>
          </c:val>
          <c:extLst>
            <c:ext xmlns:c16="http://schemas.microsoft.com/office/drawing/2014/chart" uri="{C3380CC4-5D6E-409C-BE32-E72D297353CC}">
              <c16:uniqueId val="{00000000-A31C-4DC7-85CE-CDB9885782E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277.39999999999998</c:v>
                </c:pt>
                <c:pt idx="1">
                  <c:v>259.02</c:v>
                </c:pt>
                <c:pt idx="2">
                  <c:v>259.79000000000002</c:v>
                </c:pt>
                <c:pt idx="3">
                  <c:v>262.13</c:v>
                </c:pt>
                <c:pt idx="4">
                  <c:v>197.14</c:v>
                </c:pt>
              </c:numCache>
            </c:numRef>
          </c:val>
          <c:smooth val="0"/>
          <c:extLst>
            <c:ext xmlns:c16="http://schemas.microsoft.com/office/drawing/2014/chart" uri="{C3380CC4-5D6E-409C-BE32-E72D297353CC}">
              <c16:uniqueId val="{00000001-A31C-4DC7-85CE-CDB9885782E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山梨県　富士河口湖町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2"/>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67" t="str">
        <f>データ!$I$6</f>
        <v>法非適用</v>
      </c>
      <c r="C8" s="67"/>
      <c r="D8" s="67"/>
      <c r="E8" s="67"/>
      <c r="F8" s="67"/>
      <c r="G8" s="67"/>
      <c r="H8" s="67"/>
      <c r="I8" s="67" t="str">
        <f>データ!$J$6</f>
        <v>水道事業</v>
      </c>
      <c r="J8" s="67"/>
      <c r="K8" s="67"/>
      <c r="L8" s="67"/>
      <c r="M8" s="67"/>
      <c r="N8" s="67"/>
      <c r="O8" s="67"/>
      <c r="P8" s="67" t="str">
        <f>データ!$K$6</f>
        <v>簡易水道事業</v>
      </c>
      <c r="Q8" s="67"/>
      <c r="R8" s="67"/>
      <c r="S8" s="67"/>
      <c r="T8" s="67"/>
      <c r="U8" s="67"/>
      <c r="V8" s="67"/>
      <c r="W8" s="67" t="str">
        <f>データ!$L$6</f>
        <v>D2</v>
      </c>
      <c r="X8" s="67"/>
      <c r="Y8" s="67"/>
      <c r="Z8" s="67"/>
      <c r="AA8" s="67"/>
      <c r="AB8" s="67"/>
      <c r="AC8" s="67"/>
      <c r="AD8" s="67" t="str">
        <f>データ!$M$6</f>
        <v>非設置</v>
      </c>
      <c r="AE8" s="67"/>
      <c r="AF8" s="67"/>
      <c r="AG8" s="67"/>
      <c r="AH8" s="67"/>
      <c r="AI8" s="67"/>
      <c r="AJ8" s="67"/>
      <c r="AK8" s="2"/>
      <c r="AL8" s="61">
        <f>データ!$R$6</f>
        <v>26714</v>
      </c>
      <c r="AM8" s="61"/>
      <c r="AN8" s="61"/>
      <c r="AO8" s="61"/>
      <c r="AP8" s="61"/>
      <c r="AQ8" s="61"/>
      <c r="AR8" s="61"/>
      <c r="AS8" s="61"/>
      <c r="AT8" s="60">
        <f>データ!$S$6</f>
        <v>158.4</v>
      </c>
      <c r="AU8" s="60"/>
      <c r="AV8" s="60"/>
      <c r="AW8" s="60"/>
      <c r="AX8" s="60"/>
      <c r="AY8" s="60"/>
      <c r="AZ8" s="60"/>
      <c r="BA8" s="60"/>
      <c r="BB8" s="60">
        <f>データ!$T$6</f>
        <v>168.65</v>
      </c>
      <c r="BC8" s="60"/>
      <c r="BD8" s="60"/>
      <c r="BE8" s="60"/>
      <c r="BF8" s="60"/>
      <c r="BG8" s="60"/>
      <c r="BH8" s="60"/>
      <c r="BI8" s="60"/>
      <c r="BJ8" s="3"/>
      <c r="BK8" s="3"/>
      <c r="BL8" s="64" t="s">
        <v>10</v>
      </c>
      <c r="BM8" s="65"/>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2"/>
      <c r="AE9" s="2"/>
      <c r="AF9" s="2"/>
      <c r="AG9" s="2"/>
      <c r="AH9" s="3"/>
      <c r="AI9" s="2"/>
      <c r="AJ9" s="2"/>
      <c r="AK9" s="2"/>
      <c r="AL9" s="66" t="s">
        <v>16</v>
      </c>
      <c r="AM9" s="66"/>
      <c r="AN9" s="66"/>
      <c r="AO9" s="66"/>
      <c r="AP9" s="66"/>
      <c r="AQ9" s="66"/>
      <c r="AR9" s="66"/>
      <c r="AS9" s="66"/>
      <c r="AT9" s="66" t="s">
        <v>17</v>
      </c>
      <c r="AU9" s="66"/>
      <c r="AV9" s="66"/>
      <c r="AW9" s="66"/>
      <c r="AX9" s="66"/>
      <c r="AY9" s="66"/>
      <c r="AZ9" s="66"/>
      <c r="BA9" s="66"/>
      <c r="BB9" s="66" t="s">
        <v>18</v>
      </c>
      <c r="BC9" s="66"/>
      <c r="BD9" s="66"/>
      <c r="BE9" s="66"/>
      <c r="BF9" s="66"/>
      <c r="BG9" s="66"/>
      <c r="BH9" s="66"/>
      <c r="BI9" s="66"/>
      <c r="BJ9" s="3"/>
      <c r="BK9" s="3"/>
      <c r="BL9" s="58" t="s">
        <v>19</v>
      </c>
      <c r="BM9" s="59"/>
      <c r="BN9" s="10" t="s">
        <v>20</v>
      </c>
      <c r="BO9" s="11"/>
      <c r="BP9" s="11"/>
      <c r="BQ9" s="11"/>
      <c r="BR9" s="11"/>
      <c r="BS9" s="11"/>
      <c r="BT9" s="11"/>
      <c r="BU9" s="11"/>
      <c r="BV9" s="11"/>
      <c r="BW9" s="11"/>
      <c r="BX9" s="11"/>
      <c r="BY9" s="12"/>
    </row>
    <row r="10" spans="1:78" ht="18.75" customHeight="1" x14ac:dyDescent="0.15">
      <c r="A10" s="2"/>
      <c r="B10" s="60" t="str">
        <f>データ!$N$6</f>
        <v>-</v>
      </c>
      <c r="C10" s="60"/>
      <c r="D10" s="60"/>
      <c r="E10" s="60"/>
      <c r="F10" s="60"/>
      <c r="G10" s="60"/>
      <c r="H10" s="60"/>
      <c r="I10" s="60" t="str">
        <f>データ!$O$6</f>
        <v>該当数値なし</v>
      </c>
      <c r="J10" s="60"/>
      <c r="K10" s="60"/>
      <c r="L10" s="60"/>
      <c r="M10" s="60"/>
      <c r="N10" s="60"/>
      <c r="O10" s="60"/>
      <c r="P10" s="60">
        <f>データ!$P$6</f>
        <v>24.48</v>
      </c>
      <c r="Q10" s="60"/>
      <c r="R10" s="60"/>
      <c r="S10" s="60"/>
      <c r="T10" s="60"/>
      <c r="U10" s="60"/>
      <c r="V10" s="60"/>
      <c r="W10" s="61">
        <f>データ!$Q$6</f>
        <v>1070</v>
      </c>
      <c r="X10" s="61"/>
      <c r="Y10" s="61"/>
      <c r="Z10" s="61"/>
      <c r="AA10" s="61"/>
      <c r="AB10" s="61"/>
      <c r="AC10" s="61"/>
      <c r="AD10" s="2"/>
      <c r="AE10" s="2"/>
      <c r="AF10" s="2"/>
      <c r="AG10" s="2"/>
      <c r="AH10" s="2"/>
      <c r="AI10" s="2"/>
      <c r="AJ10" s="2"/>
      <c r="AK10" s="2"/>
      <c r="AL10" s="61">
        <f>データ!$U$6</f>
        <v>6368</v>
      </c>
      <c r="AM10" s="61"/>
      <c r="AN10" s="61"/>
      <c r="AO10" s="61"/>
      <c r="AP10" s="61"/>
      <c r="AQ10" s="61"/>
      <c r="AR10" s="61"/>
      <c r="AS10" s="61"/>
      <c r="AT10" s="60">
        <f>データ!$V$6</f>
        <v>131.59</v>
      </c>
      <c r="AU10" s="60"/>
      <c r="AV10" s="60"/>
      <c r="AW10" s="60"/>
      <c r="AX10" s="60"/>
      <c r="AY10" s="60"/>
      <c r="AZ10" s="60"/>
      <c r="BA10" s="60"/>
      <c r="BB10" s="60">
        <f>データ!$W$6</f>
        <v>48.39</v>
      </c>
      <c r="BC10" s="60"/>
      <c r="BD10" s="60"/>
      <c r="BE10" s="60"/>
      <c r="BF10" s="60"/>
      <c r="BG10" s="60"/>
      <c r="BH10" s="60"/>
      <c r="BI10" s="60"/>
      <c r="BJ10" s="2"/>
      <c r="BK10" s="2"/>
      <c r="BL10" s="62" t="s">
        <v>21</v>
      </c>
      <c r="BM10" s="6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114</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26</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115</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78"/>
      <c r="BM60" s="79"/>
      <c r="BN60" s="79"/>
      <c r="BO60" s="79"/>
      <c r="BP60" s="79"/>
      <c r="BQ60" s="79"/>
      <c r="BR60" s="79"/>
      <c r="BS60" s="79"/>
      <c r="BT60" s="79"/>
      <c r="BU60" s="79"/>
      <c r="BV60" s="79"/>
      <c r="BW60" s="79"/>
      <c r="BX60" s="79"/>
      <c r="BY60" s="79"/>
      <c r="BZ60" s="8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28</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113</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e+tVeHMJmHOvS4bpIlqoICLaU24zK2MNli0gEzZ0yCVVwcGE5o7Y96luu6+EpV6sI8QvZTVbBTxt1F3cHdNmCw==" saltValue="1cIDWUODFJYRM6/URzxEn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27</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29" t="s">
        <v>53</v>
      </c>
      <c r="B4" s="31"/>
      <c r="C4" s="31"/>
      <c r="D4" s="31"/>
      <c r="E4" s="31"/>
      <c r="F4" s="31"/>
      <c r="G4" s="31"/>
      <c r="H4" s="74"/>
      <c r="I4" s="75"/>
      <c r="J4" s="75"/>
      <c r="K4" s="75"/>
      <c r="L4" s="75"/>
      <c r="M4" s="75"/>
      <c r="N4" s="75"/>
      <c r="O4" s="75"/>
      <c r="P4" s="75"/>
      <c r="Q4" s="75"/>
      <c r="R4" s="75"/>
      <c r="S4" s="75"/>
      <c r="T4" s="75"/>
      <c r="U4" s="75"/>
      <c r="V4" s="75"/>
      <c r="W4" s="76"/>
      <c r="X4" s="70" t="s">
        <v>54</v>
      </c>
      <c r="Y4" s="70"/>
      <c r="Z4" s="70"/>
      <c r="AA4" s="70"/>
      <c r="AB4" s="70"/>
      <c r="AC4" s="70"/>
      <c r="AD4" s="70"/>
      <c r="AE4" s="70"/>
      <c r="AF4" s="70"/>
      <c r="AG4" s="70"/>
      <c r="AH4" s="70"/>
      <c r="AI4" s="70" t="s">
        <v>55</v>
      </c>
      <c r="AJ4" s="70"/>
      <c r="AK4" s="70"/>
      <c r="AL4" s="70"/>
      <c r="AM4" s="70"/>
      <c r="AN4" s="70"/>
      <c r="AO4" s="70"/>
      <c r="AP4" s="70"/>
      <c r="AQ4" s="70"/>
      <c r="AR4" s="70"/>
      <c r="AS4" s="70"/>
      <c r="AT4" s="70" t="s">
        <v>56</v>
      </c>
      <c r="AU4" s="70"/>
      <c r="AV4" s="70"/>
      <c r="AW4" s="70"/>
      <c r="AX4" s="70"/>
      <c r="AY4" s="70"/>
      <c r="AZ4" s="70"/>
      <c r="BA4" s="70"/>
      <c r="BB4" s="70"/>
      <c r="BC4" s="70"/>
      <c r="BD4" s="70"/>
      <c r="BE4" s="70" t="s">
        <v>57</v>
      </c>
      <c r="BF4" s="70"/>
      <c r="BG4" s="70"/>
      <c r="BH4" s="70"/>
      <c r="BI4" s="70"/>
      <c r="BJ4" s="70"/>
      <c r="BK4" s="70"/>
      <c r="BL4" s="70"/>
      <c r="BM4" s="70"/>
      <c r="BN4" s="70"/>
      <c r="BO4" s="70"/>
      <c r="BP4" s="70" t="s">
        <v>58</v>
      </c>
      <c r="BQ4" s="70"/>
      <c r="BR4" s="70"/>
      <c r="BS4" s="70"/>
      <c r="BT4" s="70"/>
      <c r="BU4" s="70"/>
      <c r="BV4" s="70"/>
      <c r="BW4" s="70"/>
      <c r="BX4" s="70"/>
      <c r="BY4" s="70"/>
      <c r="BZ4" s="70"/>
      <c r="CA4" s="70" t="s">
        <v>59</v>
      </c>
      <c r="CB4" s="70"/>
      <c r="CC4" s="70"/>
      <c r="CD4" s="70"/>
      <c r="CE4" s="70"/>
      <c r="CF4" s="70"/>
      <c r="CG4" s="70"/>
      <c r="CH4" s="70"/>
      <c r="CI4" s="70"/>
      <c r="CJ4" s="70"/>
      <c r="CK4" s="70"/>
      <c r="CL4" s="70" t="s">
        <v>60</v>
      </c>
      <c r="CM4" s="70"/>
      <c r="CN4" s="70"/>
      <c r="CO4" s="70"/>
      <c r="CP4" s="70"/>
      <c r="CQ4" s="70"/>
      <c r="CR4" s="70"/>
      <c r="CS4" s="70"/>
      <c r="CT4" s="70"/>
      <c r="CU4" s="70"/>
      <c r="CV4" s="70"/>
      <c r="CW4" s="70" t="s">
        <v>61</v>
      </c>
      <c r="CX4" s="70"/>
      <c r="CY4" s="70"/>
      <c r="CZ4" s="70"/>
      <c r="DA4" s="70"/>
      <c r="DB4" s="70"/>
      <c r="DC4" s="70"/>
      <c r="DD4" s="70"/>
      <c r="DE4" s="70"/>
      <c r="DF4" s="70"/>
      <c r="DG4" s="70"/>
      <c r="DH4" s="70" t="s">
        <v>62</v>
      </c>
      <c r="DI4" s="70"/>
      <c r="DJ4" s="70"/>
      <c r="DK4" s="70"/>
      <c r="DL4" s="70"/>
      <c r="DM4" s="70"/>
      <c r="DN4" s="70"/>
      <c r="DO4" s="70"/>
      <c r="DP4" s="70"/>
      <c r="DQ4" s="70"/>
      <c r="DR4" s="70"/>
      <c r="DS4" s="70" t="s">
        <v>63</v>
      </c>
      <c r="DT4" s="70"/>
      <c r="DU4" s="70"/>
      <c r="DV4" s="70"/>
      <c r="DW4" s="70"/>
      <c r="DX4" s="70"/>
      <c r="DY4" s="70"/>
      <c r="DZ4" s="70"/>
      <c r="EA4" s="70"/>
      <c r="EB4" s="70"/>
      <c r="EC4" s="70"/>
      <c r="ED4" s="70" t="s">
        <v>64</v>
      </c>
      <c r="EE4" s="70"/>
      <c r="EF4" s="70"/>
      <c r="EG4" s="70"/>
      <c r="EH4" s="70"/>
      <c r="EI4" s="70"/>
      <c r="EJ4" s="70"/>
      <c r="EK4" s="70"/>
      <c r="EL4" s="70"/>
      <c r="EM4" s="70"/>
      <c r="EN4" s="70"/>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2020</v>
      </c>
      <c r="C6" s="34">
        <f t="shared" ref="C6:W6" si="3">C7</f>
        <v>194301</v>
      </c>
      <c r="D6" s="34">
        <f t="shared" si="3"/>
        <v>47</v>
      </c>
      <c r="E6" s="34">
        <f t="shared" si="3"/>
        <v>1</v>
      </c>
      <c r="F6" s="34">
        <f t="shared" si="3"/>
        <v>0</v>
      </c>
      <c r="G6" s="34">
        <f t="shared" si="3"/>
        <v>0</v>
      </c>
      <c r="H6" s="34" t="str">
        <f t="shared" si="3"/>
        <v>山梨県　富士河口湖町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24.48</v>
      </c>
      <c r="Q6" s="35">
        <f t="shared" si="3"/>
        <v>1070</v>
      </c>
      <c r="R6" s="35">
        <f t="shared" si="3"/>
        <v>26714</v>
      </c>
      <c r="S6" s="35">
        <f t="shared" si="3"/>
        <v>158.4</v>
      </c>
      <c r="T6" s="35">
        <f t="shared" si="3"/>
        <v>168.65</v>
      </c>
      <c r="U6" s="35">
        <f t="shared" si="3"/>
        <v>6368</v>
      </c>
      <c r="V6" s="35">
        <f t="shared" si="3"/>
        <v>131.59</v>
      </c>
      <c r="W6" s="35">
        <f t="shared" si="3"/>
        <v>48.39</v>
      </c>
      <c r="X6" s="36">
        <f>IF(X7="",NA(),X7)</f>
        <v>96.35</v>
      </c>
      <c r="Y6" s="36">
        <f t="shared" ref="Y6:AG6" si="4">IF(Y7="",NA(),Y7)</f>
        <v>88.67</v>
      </c>
      <c r="Z6" s="36">
        <f t="shared" si="4"/>
        <v>82.77</v>
      </c>
      <c r="AA6" s="36">
        <f t="shared" si="4"/>
        <v>80.36</v>
      </c>
      <c r="AB6" s="36">
        <f t="shared" si="4"/>
        <v>81.27</v>
      </c>
      <c r="AC6" s="36">
        <f t="shared" si="4"/>
        <v>76.650000000000006</v>
      </c>
      <c r="AD6" s="36">
        <f t="shared" si="4"/>
        <v>73.959999999999994</v>
      </c>
      <c r="AE6" s="36">
        <f t="shared" si="4"/>
        <v>75.010000000000005</v>
      </c>
      <c r="AF6" s="36">
        <f t="shared" si="4"/>
        <v>72.760000000000005</v>
      </c>
      <c r="AG6" s="36">
        <f t="shared" si="4"/>
        <v>82.57</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1404.98</v>
      </c>
      <c r="BF6" s="36">
        <f t="shared" ref="BF6:BN6" si="7">IF(BF7="",NA(),BF7)</f>
        <v>1353.11</v>
      </c>
      <c r="BG6" s="36">
        <f t="shared" si="7"/>
        <v>1338.64</v>
      </c>
      <c r="BH6" s="36">
        <f t="shared" si="7"/>
        <v>1322.08</v>
      </c>
      <c r="BI6" s="36">
        <f t="shared" si="7"/>
        <v>1402.1</v>
      </c>
      <c r="BJ6" s="36">
        <f t="shared" si="7"/>
        <v>1346.23</v>
      </c>
      <c r="BK6" s="36">
        <f t="shared" si="7"/>
        <v>1295.06</v>
      </c>
      <c r="BL6" s="36">
        <f t="shared" si="7"/>
        <v>1168.7</v>
      </c>
      <c r="BM6" s="36">
        <f t="shared" si="7"/>
        <v>1245.46</v>
      </c>
      <c r="BN6" s="36">
        <f t="shared" si="7"/>
        <v>834.1</v>
      </c>
      <c r="BO6" s="35" t="str">
        <f>IF(BO7="","",IF(BO7="-","【-】","【"&amp;SUBSTITUTE(TEXT(BO7,"#,##0.00"),"-","△")&amp;"】"))</f>
        <v>【949.15】</v>
      </c>
      <c r="BP6" s="36">
        <f>IF(BP7="",NA(),BP7)</f>
        <v>72.27</v>
      </c>
      <c r="BQ6" s="36">
        <f t="shared" ref="BQ6:BY6" si="8">IF(BQ7="",NA(),BQ7)</f>
        <v>68.42</v>
      </c>
      <c r="BR6" s="36">
        <f t="shared" si="8"/>
        <v>69.23</v>
      </c>
      <c r="BS6" s="36">
        <f t="shared" si="8"/>
        <v>68.489999999999995</v>
      </c>
      <c r="BT6" s="36">
        <f t="shared" si="8"/>
        <v>71.12</v>
      </c>
      <c r="BU6" s="36">
        <f t="shared" si="8"/>
        <v>53.41</v>
      </c>
      <c r="BV6" s="36">
        <f t="shared" si="8"/>
        <v>53.29</v>
      </c>
      <c r="BW6" s="36">
        <f t="shared" si="8"/>
        <v>53.59</v>
      </c>
      <c r="BX6" s="36">
        <f t="shared" si="8"/>
        <v>51.08</v>
      </c>
      <c r="BY6" s="36">
        <f t="shared" si="8"/>
        <v>64.44</v>
      </c>
      <c r="BZ6" s="35" t="str">
        <f>IF(BZ7="","",IF(BZ7="-","【-】","【"&amp;SUBSTITUTE(TEXT(BZ7,"#,##0.00"),"-","△")&amp;"】"))</f>
        <v>【55.87】</v>
      </c>
      <c r="CA6" s="36">
        <f>IF(CA7="",NA(),CA7)</f>
        <v>92.34</v>
      </c>
      <c r="CB6" s="36">
        <f t="shared" ref="CB6:CJ6" si="9">IF(CB7="",NA(),CB7)</f>
        <v>97.66</v>
      </c>
      <c r="CC6" s="36">
        <f t="shared" si="9"/>
        <v>95.1</v>
      </c>
      <c r="CD6" s="36">
        <f t="shared" si="9"/>
        <v>99.61</v>
      </c>
      <c r="CE6" s="36">
        <f t="shared" si="9"/>
        <v>101.93</v>
      </c>
      <c r="CF6" s="36">
        <f t="shared" si="9"/>
        <v>277.39999999999998</v>
      </c>
      <c r="CG6" s="36">
        <f t="shared" si="9"/>
        <v>259.02</v>
      </c>
      <c r="CH6" s="36">
        <f t="shared" si="9"/>
        <v>259.79000000000002</v>
      </c>
      <c r="CI6" s="36">
        <f t="shared" si="9"/>
        <v>262.13</v>
      </c>
      <c r="CJ6" s="36">
        <f t="shared" si="9"/>
        <v>197.14</v>
      </c>
      <c r="CK6" s="35" t="str">
        <f>IF(CK7="","",IF(CK7="-","【-】","【"&amp;SUBSTITUTE(TEXT(CK7,"#,##0.00"),"-","△")&amp;"】"))</f>
        <v>【288.19】</v>
      </c>
      <c r="CL6" s="36">
        <f>IF(CL7="",NA(),CL7)</f>
        <v>57.65</v>
      </c>
      <c r="CM6" s="36">
        <f t="shared" ref="CM6:CU6" si="10">IF(CM7="",NA(),CM7)</f>
        <v>57.69</v>
      </c>
      <c r="CN6" s="36">
        <f t="shared" si="10"/>
        <v>57.18</v>
      </c>
      <c r="CO6" s="36">
        <f t="shared" si="10"/>
        <v>57.43</v>
      </c>
      <c r="CP6" s="36">
        <f t="shared" si="10"/>
        <v>54.24</v>
      </c>
      <c r="CQ6" s="36">
        <f t="shared" si="10"/>
        <v>56.19</v>
      </c>
      <c r="CR6" s="36">
        <f t="shared" si="10"/>
        <v>56.65</v>
      </c>
      <c r="CS6" s="36">
        <f t="shared" si="10"/>
        <v>56.41</v>
      </c>
      <c r="CT6" s="36">
        <f t="shared" si="10"/>
        <v>54.9</v>
      </c>
      <c r="CU6" s="36">
        <f t="shared" si="10"/>
        <v>55.7</v>
      </c>
      <c r="CV6" s="35" t="str">
        <f>IF(CV7="","",IF(CV7="-","【-】","【"&amp;SUBSTITUTE(TEXT(CV7,"#,##0.00"),"-","△")&amp;"】"))</f>
        <v>【56.31】</v>
      </c>
      <c r="CW6" s="36">
        <f>IF(CW7="",NA(),CW7)</f>
        <v>70.14</v>
      </c>
      <c r="CX6" s="36">
        <f t="shared" ref="CX6:DF6" si="11">IF(CX7="",NA(),CX7)</f>
        <v>72.58</v>
      </c>
      <c r="CY6" s="36">
        <f t="shared" si="11"/>
        <v>75.83</v>
      </c>
      <c r="CZ6" s="36">
        <f t="shared" si="11"/>
        <v>73.930000000000007</v>
      </c>
      <c r="DA6" s="36">
        <f t="shared" si="11"/>
        <v>72.02</v>
      </c>
      <c r="DB6" s="36">
        <f t="shared" si="11"/>
        <v>77.180000000000007</v>
      </c>
      <c r="DC6" s="36">
        <f t="shared" si="11"/>
        <v>76.13</v>
      </c>
      <c r="DD6" s="36">
        <f t="shared" si="11"/>
        <v>75.12</v>
      </c>
      <c r="DE6" s="36">
        <f t="shared" si="11"/>
        <v>74.27</v>
      </c>
      <c r="DF6" s="36">
        <f t="shared" si="11"/>
        <v>71.81</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0.78</v>
      </c>
      <c r="EE6" s="36">
        <f t="shared" ref="EE6:EM6" si="14">IF(EE7="",NA(),EE7)</f>
        <v>1.1299999999999999</v>
      </c>
      <c r="EF6" s="36">
        <f t="shared" si="14"/>
        <v>0.73</v>
      </c>
      <c r="EG6" s="36">
        <f t="shared" si="14"/>
        <v>0.53</v>
      </c>
      <c r="EH6" s="36">
        <f t="shared" si="14"/>
        <v>0.21</v>
      </c>
      <c r="EI6" s="36">
        <f t="shared" si="14"/>
        <v>0.8</v>
      </c>
      <c r="EJ6" s="36">
        <f t="shared" si="14"/>
        <v>0.96</v>
      </c>
      <c r="EK6" s="36">
        <f t="shared" si="14"/>
        <v>0.65</v>
      </c>
      <c r="EL6" s="36">
        <f t="shared" si="14"/>
        <v>0.52</v>
      </c>
      <c r="EM6" s="36">
        <f t="shared" si="14"/>
        <v>1.48</v>
      </c>
      <c r="EN6" s="35" t="str">
        <f>IF(EN7="","",IF(EN7="-","【-】","【"&amp;SUBSTITUTE(TEXT(EN7,"#,##0.00"),"-","△")&amp;"】"))</f>
        <v>【0.80】</v>
      </c>
    </row>
    <row r="7" spans="1:144" s="37" customFormat="1" x14ac:dyDescent="0.15">
      <c r="A7" s="29"/>
      <c r="B7" s="38">
        <v>2020</v>
      </c>
      <c r="C7" s="38">
        <v>194301</v>
      </c>
      <c r="D7" s="38">
        <v>47</v>
      </c>
      <c r="E7" s="38">
        <v>1</v>
      </c>
      <c r="F7" s="38">
        <v>0</v>
      </c>
      <c r="G7" s="38">
        <v>0</v>
      </c>
      <c r="H7" s="38" t="s">
        <v>94</v>
      </c>
      <c r="I7" s="38" t="s">
        <v>95</v>
      </c>
      <c r="J7" s="38" t="s">
        <v>96</v>
      </c>
      <c r="K7" s="38" t="s">
        <v>97</v>
      </c>
      <c r="L7" s="38" t="s">
        <v>98</v>
      </c>
      <c r="M7" s="38" t="s">
        <v>99</v>
      </c>
      <c r="N7" s="39" t="s">
        <v>100</v>
      </c>
      <c r="O7" s="39" t="s">
        <v>101</v>
      </c>
      <c r="P7" s="39">
        <v>24.48</v>
      </c>
      <c r="Q7" s="39">
        <v>1070</v>
      </c>
      <c r="R7" s="39">
        <v>26714</v>
      </c>
      <c r="S7" s="39">
        <v>158.4</v>
      </c>
      <c r="T7" s="39">
        <v>168.65</v>
      </c>
      <c r="U7" s="39">
        <v>6368</v>
      </c>
      <c r="V7" s="39">
        <v>131.59</v>
      </c>
      <c r="W7" s="39">
        <v>48.39</v>
      </c>
      <c r="X7" s="39">
        <v>96.35</v>
      </c>
      <c r="Y7" s="39">
        <v>88.67</v>
      </c>
      <c r="Z7" s="39">
        <v>82.77</v>
      </c>
      <c r="AA7" s="39">
        <v>80.36</v>
      </c>
      <c r="AB7" s="39">
        <v>81.27</v>
      </c>
      <c r="AC7" s="39">
        <v>76.650000000000006</v>
      </c>
      <c r="AD7" s="39">
        <v>73.959999999999994</v>
      </c>
      <c r="AE7" s="39">
        <v>75.010000000000005</v>
      </c>
      <c r="AF7" s="39">
        <v>72.760000000000005</v>
      </c>
      <c r="AG7" s="39">
        <v>82.57</v>
      </c>
      <c r="AH7" s="39">
        <v>78.36</v>
      </c>
      <c r="AI7" s="39"/>
      <c r="AJ7" s="39"/>
      <c r="AK7" s="39"/>
      <c r="AL7" s="39"/>
      <c r="AM7" s="39"/>
      <c r="AN7" s="39"/>
      <c r="AO7" s="39"/>
      <c r="AP7" s="39"/>
      <c r="AQ7" s="39"/>
      <c r="AR7" s="39"/>
      <c r="AS7" s="39"/>
      <c r="AT7" s="39"/>
      <c r="AU7" s="39"/>
      <c r="AV7" s="39"/>
      <c r="AW7" s="39"/>
      <c r="AX7" s="39"/>
      <c r="AY7" s="39"/>
      <c r="AZ7" s="39"/>
      <c r="BA7" s="39"/>
      <c r="BB7" s="39"/>
      <c r="BC7" s="39"/>
      <c r="BD7" s="39"/>
      <c r="BE7" s="39">
        <v>1404.98</v>
      </c>
      <c r="BF7" s="39">
        <v>1353.11</v>
      </c>
      <c r="BG7" s="39">
        <v>1338.64</v>
      </c>
      <c r="BH7" s="39">
        <v>1322.08</v>
      </c>
      <c r="BI7" s="39">
        <v>1402.1</v>
      </c>
      <c r="BJ7" s="39">
        <v>1346.23</v>
      </c>
      <c r="BK7" s="39">
        <v>1295.06</v>
      </c>
      <c r="BL7" s="39">
        <v>1168.7</v>
      </c>
      <c r="BM7" s="39">
        <v>1245.46</v>
      </c>
      <c r="BN7" s="39">
        <v>834.1</v>
      </c>
      <c r="BO7" s="39">
        <v>949.15</v>
      </c>
      <c r="BP7" s="39">
        <v>72.27</v>
      </c>
      <c r="BQ7" s="39">
        <v>68.42</v>
      </c>
      <c r="BR7" s="39">
        <v>69.23</v>
      </c>
      <c r="BS7" s="39">
        <v>68.489999999999995</v>
      </c>
      <c r="BT7" s="39">
        <v>71.12</v>
      </c>
      <c r="BU7" s="39">
        <v>53.41</v>
      </c>
      <c r="BV7" s="39">
        <v>53.29</v>
      </c>
      <c r="BW7" s="39">
        <v>53.59</v>
      </c>
      <c r="BX7" s="39">
        <v>51.08</v>
      </c>
      <c r="BY7" s="39">
        <v>64.44</v>
      </c>
      <c r="BZ7" s="39">
        <v>55.87</v>
      </c>
      <c r="CA7" s="39">
        <v>92.34</v>
      </c>
      <c r="CB7" s="39">
        <v>97.66</v>
      </c>
      <c r="CC7" s="39">
        <v>95.1</v>
      </c>
      <c r="CD7" s="39">
        <v>99.61</v>
      </c>
      <c r="CE7" s="39">
        <v>101.93</v>
      </c>
      <c r="CF7" s="39">
        <v>277.39999999999998</v>
      </c>
      <c r="CG7" s="39">
        <v>259.02</v>
      </c>
      <c r="CH7" s="39">
        <v>259.79000000000002</v>
      </c>
      <c r="CI7" s="39">
        <v>262.13</v>
      </c>
      <c r="CJ7" s="39">
        <v>197.14</v>
      </c>
      <c r="CK7" s="39">
        <v>288.19</v>
      </c>
      <c r="CL7" s="39">
        <v>57.65</v>
      </c>
      <c r="CM7" s="39">
        <v>57.69</v>
      </c>
      <c r="CN7" s="39">
        <v>57.18</v>
      </c>
      <c r="CO7" s="39">
        <v>57.43</v>
      </c>
      <c r="CP7" s="39">
        <v>54.24</v>
      </c>
      <c r="CQ7" s="39">
        <v>56.19</v>
      </c>
      <c r="CR7" s="39">
        <v>56.65</v>
      </c>
      <c r="CS7" s="39">
        <v>56.41</v>
      </c>
      <c r="CT7" s="39">
        <v>54.9</v>
      </c>
      <c r="CU7" s="39">
        <v>55.7</v>
      </c>
      <c r="CV7" s="39">
        <v>56.31</v>
      </c>
      <c r="CW7" s="39">
        <v>70.14</v>
      </c>
      <c r="CX7" s="39">
        <v>72.58</v>
      </c>
      <c r="CY7" s="39">
        <v>75.83</v>
      </c>
      <c r="CZ7" s="39">
        <v>73.930000000000007</v>
      </c>
      <c r="DA7" s="39">
        <v>72.02</v>
      </c>
      <c r="DB7" s="39">
        <v>77.180000000000007</v>
      </c>
      <c r="DC7" s="39">
        <v>76.13</v>
      </c>
      <c r="DD7" s="39">
        <v>75.12</v>
      </c>
      <c r="DE7" s="39">
        <v>74.27</v>
      </c>
      <c r="DF7" s="39">
        <v>71.81</v>
      </c>
      <c r="DG7" s="39">
        <v>71.88</v>
      </c>
      <c r="DH7" s="39"/>
      <c r="DI7" s="39"/>
      <c r="DJ7" s="39"/>
      <c r="DK7" s="39"/>
      <c r="DL7" s="39"/>
      <c r="DM7" s="39"/>
      <c r="DN7" s="39"/>
      <c r="DO7" s="39"/>
      <c r="DP7" s="39"/>
      <c r="DQ7" s="39"/>
      <c r="DR7" s="39"/>
      <c r="DS7" s="39"/>
      <c r="DT7" s="39"/>
      <c r="DU7" s="39"/>
      <c r="DV7" s="39"/>
      <c r="DW7" s="39"/>
      <c r="DX7" s="39"/>
      <c r="DY7" s="39"/>
      <c r="DZ7" s="39"/>
      <c r="EA7" s="39"/>
      <c r="EB7" s="39"/>
      <c r="EC7" s="39"/>
      <c r="ED7" s="39">
        <v>0.78</v>
      </c>
      <c r="EE7" s="39">
        <v>1.1299999999999999</v>
      </c>
      <c r="EF7" s="39">
        <v>0.73</v>
      </c>
      <c r="EG7" s="39">
        <v>0.53</v>
      </c>
      <c r="EH7" s="39">
        <v>0.21</v>
      </c>
      <c r="EI7" s="39">
        <v>0.8</v>
      </c>
      <c r="EJ7" s="39">
        <v>0.96</v>
      </c>
      <c r="EK7" s="39">
        <v>0.65</v>
      </c>
      <c r="EL7" s="39">
        <v>0.52</v>
      </c>
      <c r="EM7" s="39">
        <v>1.48</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107</v>
      </c>
    </row>
    <row r="12" spans="1:144" x14ac:dyDescent="0.15">
      <c r="B12">
        <v>1</v>
      </c>
      <c r="C12">
        <v>1</v>
      </c>
      <c r="D12">
        <v>1</v>
      </c>
      <c r="E12">
        <v>1</v>
      </c>
      <c r="F12">
        <v>2</v>
      </c>
      <c r="G12" t="s">
        <v>108</v>
      </c>
    </row>
    <row r="13" spans="1:144" x14ac:dyDescent="0.15">
      <c r="B13" t="s">
        <v>109</v>
      </c>
      <c r="C13" t="s">
        <v>109</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2022-01-12T06:52:22Z</cp:lastPrinted>
  <dcterms:created xsi:type="dcterms:W3CDTF">2021-12-03T07:03:12Z</dcterms:created>
  <dcterms:modified xsi:type="dcterms:W3CDTF">2022-02-21T05:23:22Z</dcterms:modified>
  <cp:category/>
</cp:coreProperties>
</file>