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229_市町村課\02\R3決算統計（公営企業）\12 ★経営比較分析表★\02　R2決算分\06 ■県HP公表■ R4.2.28\010 上水道\"/>
    </mc:Choice>
  </mc:AlternateContent>
  <workbookProtection workbookAlgorithmName="SHA-512" workbookHashValue="JFISvsEbSPToWbkjDJQ997uIs8Fta7d6sS5Pg0dWuPlItjSF8a9iMVF1s7zlT2/a47ycOOYWyNSX2SXEKURVVg==" workbookSaltValue="VRMRzoUAHMdWFx/KvfhaTA==" workbookSpinCount="100000" lockStructure="1"/>
  <bookViews>
    <workbookView xWindow="0" yWindow="0" windowWidth="20400" windowHeight="762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AT8" i="4" s="1"/>
  <c r="R6" i="5"/>
  <c r="Q6" i="5"/>
  <c r="P6" i="5"/>
  <c r="P10" i="4" s="1"/>
  <c r="O6" i="5"/>
  <c r="N6" i="5"/>
  <c r="M6" i="5"/>
  <c r="AD8" i="4" s="1"/>
  <c r="L6" i="5"/>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E85" i="4"/>
  <c r="BB10" i="4"/>
  <c r="AT10" i="4"/>
  <c r="W10" i="4"/>
  <c r="I10" i="4"/>
  <c r="B10" i="4"/>
  <c r="BB8" i="4"/>
  <c r="AL8" i="4"/>
  <c r="W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<sst xmlns="http://schemas.openxmlformats.org/spreadsheetml/2006/main" count="228" uniqueCount="113">
  <si>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</si>
  <si>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</si>
  <si>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</si>
  <si>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</si>
  <si>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</si>
  <si>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</si>
  <si>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</si>
  <si>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</si>
  <si>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</si>
  <si>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</si>
  <si>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</si>
  <si>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</si>
  <si>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</si>
  <si>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</si>
  <si>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</si>
  <si>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</si>
  <si>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</si>
  <si>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</si>
  <si>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</si>
  <si>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</si>
  <si>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</si>
  <si>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</si>
  <si>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</si>
  <si>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</si>
  <si>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</si>
  <si>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</si>
  <si>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</si>
  <si>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</si>
  <si>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</si>
  <si>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</si>
  <si>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</si>
  <si>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</si>
  <si>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</si>
  <si>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</si>
  <si>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</si>
  <si>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</si>
  <si>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</si>
  <si>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</si>
  <si>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</si>
  <si>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</si>
  <si>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</si>
  <si>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</si>
  <si>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</si>
  <si>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</si>
  <si>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</si>
  <si>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</si>
  <si>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</si>
  <si>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</si>
  <si>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</si>
  <si>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</si>
  <si>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</si>
  <si>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</si>
  <si>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</si>
  <si>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</si>
  <si>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</si>
  <si>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</si>
  <si>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</si>
  <si>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</si>
  <si>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</si>
  <si>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</si>
  <si>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</si>
  <si>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</si>
  <si>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</si>
  <si>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</si>
  <si>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</si>
  <si>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</si>
  <si>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</si>
  <si>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</si>
  <si>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</si>
  <si>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</si>
  <si>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</si>
  <si>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</si>
  <si>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</si>
  <si>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</si>
  <si>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</si>
  <si>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</si>
  <si>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</si>
  <si>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</si>
  <si>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</si>
  <si>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</si>
  <si>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</si>
  <si>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</si>
  <si>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</si>
  <si>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</si>
  <si>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</si>
  <si>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</si>
  <si>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</si>
  <si>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</si>
  <si>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</si>
  <si>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</si>
  <si>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</si>
  <si>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</si>
  <si>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</si>
  <si>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富士河口湖町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</si>
  <si>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</si>
  <si>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</si>
  <si>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</si>
  <si>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</si>
  <si>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</si>
  <si>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</si>
  <si>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</si>
  <si>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</si>
  <si>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</si>
  <si>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</si>
  <si>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</si>
  <si>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</si>
  <si>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</si>
  <si>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</si>
  <si>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</si>
  <si>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</si>
  <si>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③管路更新率が減少しているが、令和2年度は小立地区で新配水池築造と、船津地区で新井戸掘削工事を実施したためである。
　経営戦略にも定めたとおり、ここ数年間が大規模施設整備のピークの時期に入ってくるので、引き続き計画どおりに施設整備を進めていくことが安定給水を継続させるうえで重要である。</t>
    <rPh sb="4" eb="7">
      <t>コウシンリツ</t>
    </rPh>
    <rPh sb="8" eb="10">
      <t>ゲンショウ</t>
    </rPh>
    <rPh sb="16" eb="18">
      <t>レイワ</t>
    </rPh>
    <rPh sb="19" eb="21">
      <t>ネンド</t>
    </rPh>
    <rPh sb="22" eb="24">
      <t>コダチ</t>
    </rPh>
    <rPh sb="24" eb="26">
      <t>チク</t>
    </rPh>
    <rPh sb="27" eb="28">
      <t>シン</t>
    </rPh>
    <rPh sb="28" eb="31">
      <t>ハイスイチ</t>
    </rPh>
    <rPh sb="31" eb="33">
      <t>チクゾウ</t>
    </rPh>
    <rPh sb="35" eb="37">
      <t>フナツ</t>
    </rPh>
    <rPh sb="37" eb="39">
      <t>チク</t>
    </rPh>
    <rPh sb="40" eb="41">
      <t>シン</t>
    </rPh>
    <rPh sb="41" eb="45">
      <t>イドクッサク</t>
    </rPh>
    <rPh sb="45" eb="47">
      <t>コウジ</t>
    </rPh>
    <rPh sb="48" eb="50">
      <t>ジッシ</t>
    </rPh>
    <phoneticPr fontId="4"/>
  </si>
  <si>
    <t>　計画的に行ってきた料金改定の成果で健全運営に転換でき、現時点では良好な運営状況であると判断できる。今後数年間は施設の更新と拡張を進めていくうえで、これまで以上に設備投資の支出増大が見込まれることから、債務(借金)過多にも注意しながら安定運営を目指す。
　また企業債(水道工事費等の借金残高)が右肩上がりであるため、近い将来再度の料金改定が必要である。</t>
    <rPh sb="104" eb="106">
      <t>シャッキン</t>
    </rPh>
    <phoneticPr fontId="4"/>
  </si>
  <si>
    <t>　富士河口湖町水道事業は、船津・小立・勝山の３地区。令和元年に３回目の料金改定を実施したこともあり、２年以上続くコロナ禍ではあるが、経営は安定している。
①経常収支比率
令和元年度の118％に続き、令和２年度は110％であった。
⑤料金回収率
令和２年度は104％であった。今後も水道料未収金が発生しないよう努める必要がある。
⑥給水原価
本町は、豊富な地下水に恵まれていることにより水道料金が全国的にかなり低く保たれているが、④企業債(水道工事費等の借金残高)が右肩上がりであるため、近い将来再度の料金改定が必要である。　　⑦施設利用率　　　　　　　　　　　　　　　　　本町は、有数の観光地である。施設利用率が大幅に減少した要因は、コロナ禍による観光客の減少で、ホテル業等の大口水道使用量減少が考えられる。　⑧有収率　　　　　　　　　　　　　　　　　　　65％前後を推移していて、類似団体より低い状態が続いている。今後も漏水調査を継続実施して、漏水確認後には早急に修理し、有収率向上を図る必要がある。　　　　　　　　　　　　　　　　　　　</t>
    <rPh sb="1" eb="3">
      <t>フジ</t>
    </rPh>
    <rPh sb="3" eb="7">
      <t>カワグチコマチ</t>
    </rPh>
    <rPh sb="7" eb="9">
      <t>スイドウ</t>
    </rPh>
    <rPh sb="9" eb="11">
      <t>ジギョウ</t>
    </rPh>
    <rPh sb="13" eb="15">
      <t>フナツ</t>
    </rPh>
    <rPh sb="16" eb="18">
      <t>コダチ</t>
    </rPh>
    <rPh sb="19" eb="21">
      <t>カツヤマ</t>
    </rPh>
    <rPh sb="23" eb="25">
      <t>チク</t>
    </rPh>
    <rPh sb="51" eb="52">
      <t>ネン</t>
    </rPh>
    <rPh sb="52" eb="54">
      <t>イジョウ</t>
    </rPh>
    <rPh sb="54" eb="55">
      <t>ツヅ</t>
    </rPh>
    <rPh sb="66" eb="68">
      <t>ケイエイ</t>
    </rPh>
    <rPh sb="69" eb="71">
      <t>アンテイ</t>
    </rPh>
    <rPh sb="122" eb="123">
      <t>レイ</t>
    </rPh>
    <rPh sb="138" eb="140">
      <t>コンゴ</t>
    </rPh>
    <rPh sb="141" eb="144">
      <t>スイドウリョウ</t>
    </rPh>
    <rPh sb="144" eb="147">
      <t>ミシュウキン</t>
    </rPh>
    <rPh sb="148" eb="150">
      <t>ハッセイ</t>
    </rPh>
    <rPh sb="155" eb="156">
      <t>ツト</t>
    </rPh>
    <rPh sb="158" eb="160">
      <t>ヒツヨウ</t>
    </rPh>
    <rPh sb="170" eb="172">
      <t>ホンマチ</t>
    </rPh>
    <rPh sb="192" eb="194">
      <t>スイドウ</t>
    </rPh>
    <rPh sb="194" eb="196">
      <t>リョウキン</t>
    </rPh>
    <rPh sb="197" eb="200">
      <t>ゼンコクテキ</t>
    </rPh>
    <rPh sb="215" eb="218">
      <t>キギョウサイ</t>
    </rPh>
    <rPh sb="219" eb="221">
      <t>スイドウ</t>
    </rPh>
    <rPh sb="221" eb="223">
      <t>コウジ</t>
    </rPh>
    <rPh sb="223" eb="224">
      <t>ヒ</t>
    </rPh>
    <rPh sb="224" eb="225">
      <t>トウ</t>
    </rPh>
    <rPh sb="226" eb="228">
      <t>シャッキン</t>
    </rPh>
    <rPh sb="228" eb="230">
      <t>ザンダカ</t>
    </rPh>
    <rPh sb="232" eb="234">
      <t>ミギカタ</t>
    </rPh>
    <rPh sb="234" eb="235">
      <t>ア</t>
    </rPh>
    <rPh sb="243" eb="244">
      <t>チカ</t>
    </rPh>
    <rPh sb="245" eb="247">
      <t>ショウライ</t>
    </rPh>
    <rPh sb="247" eb="249">
      <t>サイド</t>
    </rPh>
    <rPh sb="250" eb="252">
      <t>リョウキン</t>
    </rPh>
    <rPh sb="252" eb="254">
      <t>カイテイ</t>
    </rPh>
    <rPh sb="255" eb="257">
      <t>ヒツヨウ</t>
    </rPh>
    <rPh sb="264" eb="266">
      <t>シセツ</t>
    </rPh>
    <rPh sb="266" eb="269">
      <t>リヨウリツ</t>
    </rPh>
    <rPh sb="384" eb="386">
      <t>スイイ</t>
    </rPh>
    <rPh sb="391" eb="395">
      <t>ルイジダンタイ</t>
    </rPh>
    <rPh sb="397" eb="398">
      <t>ヒク</t>
    </rPh>
    <rPh sb="399" eb="401">
      <t>ジョウタイ</t>
    </rPh>
    <rPh sb="402" eb="403">
      <t>ツヅ</t>
    </rPh>
    <rPh sb="416" eb="418">
      <t>ケイゾク</t>
    </rPh>
    <rPh sb="445" eb="44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</si>
</sst>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Border="1" applyAlignment="1">
      <alignment horizontal="left" vertical="center"/>
    </xf>
    <xf numFmtId="0" fontId="16"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10" xfId="0" applyFont="1" applyFill="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0.35</c:v>
                </c:pt>
                <c:pt idx="1">
                  <c:v>0.64</c:v>
                </c:pt>
                <c:pt idx="2">
                  <c:v>0.35</c:v>
                </c:pt>
                <c:pt idx="3">
                  <c:v>0.64</c:v>
                </c:pt>
                <c:pt idx="4">
                  <c:v>0.28000000000000003</c:v>
                </c:pt>
              </c:numCache>
            </c:numRef>
          </c:val>
          <c:extLst>
            <c:ext xmlns:c16="http://schemas.microsoft.com/office/drawing/2014/chart" uri="{C3380CC4-5D6E-409C-BE32-E72D297353CC}">
              <c16:uniqueId val="{00000000-D5B0-4BDA-8C6A-6245918472C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D5B0-4BDA-8C6A-6245918472C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56.7</c:v>
                </c:pt>
                <c:pt idx="1">
                  <c:v>57.65</c:v>
                </c:pt>
                <c:pt idx="2">
                  <c:v>57.68</c:v>
                </c:pt>
                <c:pt idx="3">
                  <c:v>56.56</c:v>
                </c:pt>
                <c:pt idx="4">
                  <c:v>51.31</c:v>
                </c:pt>
              </c:numCache>
            </c:numRef>
          </c:val>
          <c:extLst>
            <c:ext xmlns:c16="http://schemas.microsoft.com/office/drawing/2014/chart" uri="{C3380CC4-5D6E-409C-BE32-E72D297353CC}">
              <c16:uniqueId val="{00000000-183A-4E4A-AD60-F179D9E21F3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183A-4E4A-AD60-F179D9E21F3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65.7</c:v>
                </c:pt>
                <c:pt idx="1">
                  <c:v>65.47</c:v>
                </c:pt>
                <c:pt idx="2">
                  <c:v>64.83</c:v>
                </c:pt>
                <c:pt idx="3">
                  <c:v>64.86</c:v>
                </c:pt>
                <c:pt idx="4">
                  <c:v>66.59</c:v>
                </c:pt>
              </c:numCache>
            </c:numRef>
          </c:val>
          <c:extLst>
            <c:ext xmlns:c16="http://schemas.microsoft.com/office/drawing/2014/chart" uri="{C3380CC4-5D6E-409C-BE32-E72D297353CC}">
              <c16:uniqueId val="{00000000-427B-4A93-BBAF-BB1E29430C9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427B-4A93-BBAF-BB1E29430C9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107.01</c:v>
                </c:pt>
                <c:pt idx="1">
                  <c:v>102.7</c:v>
                </c:pt>
                <c:pt idx="2">
                  <c:v>101.84</c:v>
                </c:pt>
                <c:pt idx="3">
                  <c:v>117.89</c:v>
                </c:pt>
                <c:pt idx="4">
                  <c:v>110.16</c:v>
                </c:pt>
              </c:numCache>
            </c:numRef>
          </c:val>
          <c:extLst>
            <c:ext xmlns:c16="http://schemas.microsoft.com/office/drawing/2014/chart" uri="{C3380CC4-5D6E-409C-BE32-E72D297353CC}">
              <c16:uniqueId val="{00000000-4998-4977-BAA3-1C7F7515A42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4998-4977-BAA3-1C7F7515A42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47.66</c:v>
                </c:pt>
                <c:pt idx="1">
                  <c:v>48.85</c:v>
                </c:pt>
                <c:pt idx="2">
                  <c:v>48.8</c:v>
                </c:pt>
                <c:pt idx="3">
                  <c:v>49.29</c:v>
                </c:pt>
                <c:pt idx="4">
                  <c:v>47.65</c:v>
                </c:pt>
              </c:numCache>
            </c:numRef>
          </c:val>
          <c:extLst>
            <c:ext xmlns:c16="http://schemas.microsoft.com/office/drawing/2014/chart" uri="{C3380CC4-5D6E-409C-BE32-E72D297353CC}">
              <c16:uniqueId val="{00000000-13F0-4419-85C4-9EB811D5C06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13F0-4419-85C4-9EB811D5C06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1.1299999999999999</c:v>
                </c:pt>
                <c:pt idx="1">
                  <c:v>0.97</c:v>
                </c:pt>
                <c:pt idx="2">
                  <c:v>0.97</c:v>
                </c:pt>
                <c:pt idx="3">
                  <c:v>0.96</c:v>
                </c:pt>
                <c:pt idx="4">
                  <c:v>0.96</c:v>
                </c:pt>
              </c:numCache>
            </c:numRef>
          </c:val>
          <c:extLst>
            <c:ext xmlns:c16="http://schemas.microsoft.com/office/drawing/2014/chart" uri="{C3380CC4-5D6E-409C-BE32-E72D297353CC}">
              <c16:uniqueId val="{00000000-41DF-4DFA-939D-0CC11CF935E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41DF-4DFA-939D-0CC11CF935E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EF5-4672-A888-50CF4C53AF1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9EF5-4672-A888-50CF4C53AF1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553.09</c:v>
                </c:pt>
                <c:pt idx="1">
                  <c:v>505.02</c:v>
                </c:pt>
                <c:pt idx="2">
                  <c:v>538.12</c:v>
                </c:pt>
                <c:pt idx="3">
                  <c:v>666.23</c:v>
                </c:pt>
                <c:pt idx="4">
                  <c:v>268.33999999999997</c:v>
                </c:pt>
              </c:numCache>
            </c:numRef>
          </c:val>
          <c:extLst>
            <c:ext xmlns:c16="http://schemas.microsoft.com/office/drawing/2014/chart" uri="{C3380CC4-5D6E-409C-BE32-E72D297353CC}">
              <c16:uniqueId val="{00000000-4370-4B15-AB1A-B051ECB0D29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4370-4B15-AB1A-B051ECB0D29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374.54</c:v>
                </c:pt>
                <c:pt idx="1">
                  <c:v>388</c:v>
                </c:pt>
                <c:pt idx="2">
                  <c:v>454.57</c:v>
                </c:pt>
                <c:pt idx="3">
                  <c:v>406.94</c:v>
                </c:pt>
                <c:pt idx="4">
                  <c:v>503.56</c:v>
                </c:pt>
              </c:numCache>
            </c:numRef>
          </c:val>
          <c:extLst>
            <c:ext xmlns:c16="http://schemas.microsoft.com/office/drawing/2014/chart" uri="{C3380CC4-5D6E-409C-BE32-E72D297353CC}">
              <c16:uniqueId val="{00000000-C4E0-4687-94BA-366A44F99B7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C4E0-4687-94BA-366A44F99B7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101.49</c:v>
                </c:pt>
                <c:pt idx="1">
                  <c:v>97.15</c:v>
                </c:pt>
                <c:pt idx="2">
                  <c:v>96.52</c:v>
                </c:pt>
                <c:pt idx="3">
                  <c:v>115.62</c:v>
                </c:pt>
                <c:pt idx="4">
                  <c:v>104.55</c:v>
                </c:pt>
              </c:numCache>
            </c:numRef>
          </c:val>
          <c:extLst>
            <c:ext xmlns:c16="http://schemas.microsoft.com/office/drawing/2014/chart" uri="{C3380CC4-5D6E-409C-BE32-E72D297353CC}">
              <c16:uniqueId val="{00000000-6C81-42FE-AC80-D969C0DC622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6C81-42FE-AC80-D969C0DC622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59.32</c:v>
                </c:pt>
                <c:pt idx="1">
                  <c:v>63.8</c:v>
                </c:pt>
                <c:pt idx="2">
                  <c:v>64.61</c:v>
                </c:pt>
                <c:pt idx="3">
                  <c:v>65.66</c:v>
                </c:pt>
                <c:pt idx="4">
                  <c:v>73.739999999999995</c:v>
                </c:pt>
              </c:numCache>
            </c:numRef>
          </c:val>
          <c:extLst>
            <c:ext xmlns:c16="http://schemas.microsoft.com/office/drawing/2014/chart" uri="{C3380CC4-5D6E-409C-BE32-E72D297353CC}">
              <c16:uniqueId val="{00000000-459C-4F15-B51C-677D05C23C6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459C-4F15-B51C-677D05C23C6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S1" zoomScale="75" zoomScaleNormal="75" workbookViewId="0">
      <selection activeCell="AH10" sqref="AH1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山梨県　富士河口湖町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26714</v>
      </c>
      <c r="AM8" s="61"/>
      <c r="AN8" s="61"/>
      <c r="AO8" s="61"/>
      <c r="AP8" s="61"/>
      <c r="AQ8" s="61"/>
      <c r="AR8" s="61"/>
      <c r="AS8" s="61"/>
      <c r="AT8" s="52">
        <f>データ!$S$6</f>
        <v>158.4</v>
      </c>
      <c r="AU8" s="53"/>
      <c r="AV8" s="53"/>
      <c r="AW8" s="53"/>
      <c r="AX8" s="53"/>
      <c r="AY8" s="53"/>
      <c r="AZ8" s="53"/>
      <c r="BA8" s="53"/>
      <c r="BB8" s="54">
        <f>データ!$T$6</f>
        <v>168.65</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49.41</v>
      </c>
      <c r="J10" s="53"/>
      <c r="K10" s="53"/>
      <c r="L10" s="53"/>
      <c r="M10" s="53"/>
      <c r="N10" s="53"/>
      <c r="O10" s="64"/>
      <c r="P10" s="54">
        <f>データ!$P$6</f>
        <v>75.319999999999993</v>
      </c>
      <c r="Q10" s="54"/>
      <c r="R10" s="54"/>
      <c r="S10" s="54"/>
      <c r="T10" s="54"/>
      <c r="U10" s="54"/>
      <c r="V10" s="54"/>
      <c r="W10" s="61">
        <f>データ!$Q$6</f>
        <v>1120</v>
      </c>
      <c r="X10" s="61"/>
      <c r="Y10" s="61"/>
      <c r="Z10" s="61"/>
      <c r="AA10" s="61"/>
      <c r="AB10" s="61"/>
      <c r="AC10" s="61"/>
      <c r="AD10" s="2"/>
      <c r="AE10" s="2"/>
      <c r="AF10" s="2"/>
      <c r="AG10" s="2"/>
      <c r="AH10" s="4"/>
      <c r="AI10" s="4"/>
      <c r="AJ10" s="4"/>
      <c r="AK10" s="4"/>
      <c r="AL10" s="61">
        <f>データ!$U$6</f>
        <v>20045</v>
      </c>
      <c r="AM10" s="61"/>
      <c r="AN10" s="61"/>
      <c r="AO10" s="61"/>
      <c r="AP10" s="61"/>
      <c r="AQ10" s="61"/>
      <c r="AR10" s="61"/>
      <c r="AS10" s="61"/>
      <c r="AT10" s="52">
        <f>データ!$V$6</f>
        <v>26.92</v>
      </c>
      <c r="AU10" s="53"/>
      <c r="AV10" s="53"/>
      <c r="AW10" s="53"/>
      <c r="AX10" s="53"/>
      <c r="AY10" s="53"/>
      <c r="AZ10" s="53"/>
      <c r="BA10" s="53"/>
      <c r="BB10" s="54">
        <f>データ!$W$6</f>
        <v>744.61</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87" t="s">
        <v>25</v>
      </c>
      <c r="BM14" s="88"/>
      <c r="BN14" s="88"/>
      <c r="BO14" s="88"/>
      <c r="BP14" s="88"/>
      <c r="BQ14" s="88"/>
      <c r="BR14" s="88"/>
      <c r="BS14" s="88"/>
      <c r="BT14" s="88"/>
      <c r="BU14" s="88"/>
      <c r="BV14" s="88"/>
      <c r="BW14" s="88"/>
      <c r="BX14" s="88"/>
      <c r="BY14" s="88"/>
      <c r="BZ14" s="8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90"/>
      <c r="BM15" s="91"/>
      <c r="BN15" s="91"/>
      <c r="BO15" s="91"/>
      <c r="BP15" s="91"/>
      <c r="BQ15" s="91"/>
      <c r="BR15" s="91"/>
      <c r="BS15" s="91"/>
      <c r="BT15" s="91"/>
      <c r="BU15" s="91"/>
      <c r="BV15" s="91"/>
      <c r="BW15" s="91"/>
      <c r="BX15" s="91"/>
      <c r="BY15" s="91"/>
      <c r="BZ15" s="9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3" t="s">
        <v>112</v>
      </c>
      <c r="BM16" s="94"/>
      <c r="BN16" s="94"/>
      <c r="BO16" s="94"/>
      <c r="BP16" s="94"/>
      <c r="BQ16" s="94"/>
      <c r="BR16" s="94"/>
      <c r="BS16" s="94"/>
      <c r="BT16" s="94"/>
      <c r="BU16" s="94"/>
      <c r="BV16" s="94"/>
      <c r="BW16" s="94"/>
      <c r="BX16" s="94"/>
      <c r="BY16" s="94"/>
      <c r="BZ16" s="9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3"/>
      <c r="BM17" s="94"/>
      <c r="BN17" s="94"/>
      <c r="BO17" s="94"/>
      <c r="BP17" s="94"/>
      <c r="BQ17" s="94"/>
      <c r="BR17" s="94"/>
      <c r="BS17" s="94"/>
      <c r="BT17" s="94"/>
      <c r="BU17" s="94"/>
      <c r="BV17" s="94"/>
      <c r="BW17" s="94"/>
      <c r="BX17" s="94"/>
      <c r="BY17" s="94"/>
      <c r="BZ17" s="9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3"/>
      <c r="BM18" s="94"/>
      <c r="BN18" s="94"/>
      <c r="BO18" s="94"/>
      <c r="BP18" s="94"/>
      <c r="BQ18" s="94"/>
      <c r="BR18" s="94"/>
      <c r="BS18" s="94"/>
      <c r="BT18" s="94"/>
      <c r="BU18" s="94"/>
      <c r="BV18" s="94"/>
      <c r="BW18" s="94"/>
      <c r="BX18" s="94"/>
      <c r="BY18" s="94"/>
      <c r="BZ18" s="9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3"/>
      <c r="BM19" s="94"/>
      <c r="BN19" s="94"/>
      <c r="BO19" s="94"/>
      <c r="BP19" s="94"/>
      <c r="BQ19" s="94"/>
      <c r="BR19" s="94"/>
      <c r="BS19" s="94"/>
      <c r="BT19" s="94"/>
      <c r="BU19" s="94"/>
      <c r="BV19" s="94"/>
      <c r="BW19" s="94"/>
      <c r="BX19" s="94"/>
      <c r="BY19" s="94"/>
      <c r="BZ19" s="9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3"/>
      <c r="BM20" s="94"/>
      <c r="BN20" s="94"/>
      <c r="BO20" s="94"/>
      <c r="BP20" s="94"/>
      <c r="BQ20" s="94"/>
      <c r="BR20" s="94"/>
      <c r="BS20" s="94"/>
      <c r="BT20" s="94"/>
      <c r="BU20" s="94"/>
      <c r="BV20" s="94"/>
      <c r="BW20" s="94"/>
      <c r="BX20" s="94"/>
      <c r="BY20" s="94"/>
      <c r="BZ20" s="9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3"/>
      <c r="BM21" s="94"/>
      <c r="BN21" s="94"/>
      <c r="BO21" s="94"/>
      <c r="BP21" s="94"/>
      <c r="BQ21" s="94"/>
      <c r="BR21" s="94"/>
      <c r="BS21" s="94"/>
      <c r="BT21" s="94"/>
      <c r="BU21" s="94"/>
      <c r="BV21" s="94"/>
      <c r="BW21" s="94"/>
      <c r="BX21" s="94"/>
      <c r="BY21" s="94"/>
      <c r="BZ21" s="9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3"/>
      <c r="BM22" s="94"/>
      <c r="BN22" s="94"/>
      <c r="BO22" s="94"/>
      <c r="BP22" s="94"/>
      <c r="BQ22" s="94"/>
      <c r="BR22" s="94"/>
      <c r="BS22" s="94"/>
      <c r="BT22" s="94"/>
      <c r="BU22" s="94"/>
      <c r="BV22" s="94"/>
      <c r="BW22" s="94"/>
      <c r="BX22" s="94"/>
      <c r="BY22" s="94"/>
      <c r="BZ22" s="9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3"/>
      <c r="BM23" s="94"/>
      <c r="BN23" s="94"/>
      <c r="BO23" s="94"/>
      <c r="BP23" s="94"/>
      <c r="BQ23" s="94"/>
      <c r="BR23" s="94"/>
      <c r="BS23" s="94"/>
      <c r="BT23" s="94"/>
      <c r="BU23" s="94"/>
      <c r="BV23" s="94"/>
      <c r="BW23" s="94"/>
      <c r="BX23" s="94"/>
      <c r="BY23" s="94"/>
      <c r="BZ23" s="9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3"/>
      <c r="BM24" s="94"/>
      <c r="BN24" s="94"/>
      <c r="BO24" s="94"/>
      <c r="BP24" s="94"/>
      <c r="BQ24" s="94"/>
      <c r="BR24" s="94"/>
      <c r="BS24" s="94"/>
      <c r="BT24" s="94"/>
      <c r="BU24" s="94"/>
      <c r="BV24" s="94"/>
      <c r="BW24" s="94"/>
      <c r="BX24" s="94"/>
      <c r="BY24" s="94"/>
      <c r="BZ24" s="9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3"/>
      <c r="BM25" s="94"/>
      <c r="BN25" s="94"/>
      <c r="BO25" s="94"/>
      <c r="BP25" s="94"/>
      <c r="BQ25" s="94"/>
      <c r="BR25" s="94"/>
      <c r="BS25" s="94"/>
      <c r="BT25" s="94"/>
      <c r="BU25" s="94"/>
      <c r="BV25" s="94"/>
      <c r="BW25" s="94"/>
      <c r="BX25" s="94"/>
      <c r="BY25" s="94"/>
      <c r="BZ25" s="9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3"/>
      <c r="BM26" s="94"/>
      <c r="BN26" s="94"/>
      <c r="BO26" s="94"/>
      <c r="BP26" s="94"/>
      <c r="BQ26" s="94"/>
      <c r="BR26" s="94"/>
      <c r="BS26" s="94"/>
      <c r="BT26" s="94"/>
      <c r="BU26" s="94"/>
      <c r="BV26" s="94"/>
      <c r="BW26" s="94"/>
      <c r="BX26" s="94"/>
      <c r="BY26" s="94"/>
      <c r="BZ26" s="9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3"/>
      <c r="BM27" s="94"/>
      <c r="BN27" s="94"/>
      <c r="BO27" s="94"/>
      <c r="BP27" s="94"/>
      <c r="BQ27" s="94"/>
      <c r="BR27" s="94"/>
      <c r="BS27" s="94"/>
      <c r="BT27" s="94"/>
      <c r="BU27" s="94"/>
      <c r="BV27" s="94"/>
      <c r="BW27" s="94"/>
      <c r="BX27" s="94"/>
      <c r="BY27" s="94"/>
      <c r="BZ27" s="9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3"/>
      <c r="BM28" s="94"/>
      <c r="BN28" s="94"/>
      <c r="BO28" s="94"/>
      <c r="BP28" s="94"/>
      <c r="BQ28" s="94"/>
      <c r="BR28" s="94"/>
      <c r="BS28" s="94"/>
      <c r="BT28" s="94"/>
      <c r="BU28" s="94"/>
      <c r="BV28" s="94"/>
      <c r="BW28" s="94"/>
      <c r="BX28" s="94"/>
      <c r="BY28" s="94"/>
      <c r="BZ28" s="9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3"/>
      <c r="BM29" s="94"/>
      <c r="BN29" s="94"/>
      <c r="BO29" s="94"/>
      <c r="BP29" s="94"/>
      <c r="BQ29" s="94"/>
      <c r="BR29" s="94"/>
      <c r="BS29" s="94"/>
      <c r="BT29" s="94"/>
      <c r="BU29" s="94"/>
      <c r="BV29" s="94"/>
      <c r="BW29" s="94"/>
      <c r="BX29" s="94"/>
      <c r="BY29" s="94"/>
      <c r="BZ29" s="9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3"/>
      <c r="BM30" s="94"/>
      <c r="BN30" s="94"/>
      <c r="BO30" s="94"/>
      <c r="BP30" s="94"/>
      <c r="BQ30" s="94"/>
      <c r="BR30" s="94"/>
      <c r="BS30" s="94"/>
      <c r="BT30" s="94"/>
      <c r="BU30" s="94"/>
      <c r="BV30" s="94"/>
      <c r="BW30" s="94"/>
      <c r="BX30" s="94"/>
      <c r="BY30" s="94"/>
      <c r="BZ30" s="9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3"/>
      <c r="BM31" s="94"/>
      <c r="BN31" s="94"/>
      <c r="BO31" s="94"/>
      <c r="BP31" s="94"/>
      <c r="BQ31" s="94"/>
      <c r="BR31" s="94"/>
      <c r="BS31" s="94"/>
      <c r="BT31" s="94"/>
      <c r="BU31" s="94"/>
      <c r="BV31" s="94"/>
      <c r="BW31" s="94"/>
      <c r="BX31" s="94"/>
      <c r="BY31" s="94"/>
      <c r="BZ31" s="9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3"/>
      <c r="BM32" s="94"/>
      <c r="BN32" s="94"/>
      <c r="BO32" s="94"/>
      <c r="BP32" s="94"/>
      <c r="BQ32" s="94"/>
      <c r="BR32" s="94"/>
      <c r="BS32" s="94"/>
      <c r="BT32" s="94"/>
      <c r="BU32" s="94"/>
      <c r="BV32" s="94"/>
      <c r="BW32" s="94"/>
      <c r="BX32" s="94"/>
      <c r="BY32" s="94"/>
      <c r="BZ32" s="9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3"/>
      <c r="BM33" s="94"/>
      <c r="BN33" s="94"/>
      <c r="BO33" s="94"/>
      <c r="BP33" s="94"/>
      <c r="BQ33" s="94"/>
      <c r="BR33" s="94"/>
      <c r="BS33" s="94"/>
      <c r="BT33" s="94"/>
      <c r="BU33" s="94"/>
      <c r="BV33" s="94"/>
      <c r="BW33" s="94"/>
      <c r="BX33" s="94"/>
      <c r="BY33" s="94"/>
      <c r="BZ33" s="9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3"/>
      <c r="BM34" s="94"/>
      <c r="BN34" s="94"/>
      <c r="BO34" s="94"/>
      <c r="BP34" s="94"/>
      <c r="BQ34" s="94"/>
      <c r="BR34" s="94"/>
      <c r="BS34" s="94"/>
      <c r="BT34" s="94"/>
      <c r="BU34" s="94"/>
      <c r="BV34" s="94"/>
      <c r="BW34" s="94"/>
      <c r="BX34" s="94"/>
      <c r="BY34" s="94"/>
      <c r="BZ34" s="9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3"/>
      <c r="BM35" s="94"/>
      <c r="BN35" s="94"/>
      <c r="BO35" s="94"/>
      <c r="BP35" s="94"/>
      <c r="BQ35" s="94"/>
      <c r="BR35" s="94"/>
      <c r="BS35" s="94"/>
      <c r="BT35" s="94"/>
      <c r="BU35" s="94"/>
      <c r="BV35" s="94"/>
      <c r="BW35" s="94"/>
      <c r="BX35" s="94"/>
      <c r="BY35" s="94"/>
      <c r="BZ35" s="9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3"/>
      <c r="BM36" s="94"/>
      <c r="BN36" s="94"/>
      <c r="BO36" s="94"/>
      <c r="BP36" s="94"/>
      <c r="BQ36" s="94"/>
      <c r="BR36" s="94"/>
      <c r="BS36" s="94"/>
      <c r="BT36" s="94"/>
      <c r="BU36" s="94"/>
      <c r="BV36" s="94"/>
      <c r="BW36" s="94"/>
      <c r="BX36" s="94"/>
      <c r="BY36" s="94"/>
      <c r="BZ36" s="9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3"/>
      <c r="BM37" s="94"/>
      <c r="BN37" s="94"/>
      <c r="BO37" s="94"/>
      <c r="BP37" s="94"/>
      <c r="BQ37" s="94"/>
      <c r="BR37" s="94"/>
      <c r="BS37" s="94"/>
      <c r="BT37" s="94"/>
      <c r="BU37" s="94"/>
      <c r="BV37" s="94"/>
      <c r="BW37" s="94"/>
      <c r="BX37" s="94"/>
      <c r="BY37" s="94"/>
      <c r="BZ37" s="9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3"/>
      <c r="BM38" s="94"/>
      <c r="BN38" s="94"/>
      <c r="BO38" s="94"/>
      <c r="BP38" s="94"/>
      <c r="BQ38" s="94"/>
      <c r="BR38" s="94"/>
      <c r="BS38" s="94"/>
      <c r="BT38" s="94"/>
      <c r="BU38" s="94"/>
      <c r="BV38" s="94"/>
      <c r="BW38" s="94"/>
      <c r="BX38" s="94"/>
      <c r="BY38" s="94"/>
      <c r="BZ38" s="9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3"/>
      <c r="BM39" s="94"/>
      <c r="BN39" s="94"/>
      <c r="BO39" s="94"/>
      <c r="BP39" s="94"/>
      <c r="BQ39" s="94"/>
      <c r="BR39" s="94"/>
      <c r="BS39" s="94"/>
      <c r="BT39" s="94"/>
      <c r="BU39" s="94"/>
      <c r="BV39" s="94"/>
      <c r="BW39" s="94"/>
      <c r="BX39" s="94"/>
      <c r="BY39" s="94"/>
      <c r="BZ39" s="9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3"/>
      <c r="BM40" s="94"/>
      <c r="BN40" s="94"/>
      <c r="BO40" s="94"/>
      <c r="BP40" s="94"/>
      <c r="BQ40" s="94"/>
      <c r="BR40" s="94"/>
      <c r="BS40" s="94"/>
      <c r="BT40" s="94"/>
      <c r="BU40" s="94"/>
      <c r="BV40" s="94"/>
      <c r="BW40" s="94"/>
      <c r="BX40" s="94"/>
      <c r="BY40" s="94"/>
      <c r="BZ40" s="9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3"/>
      <c r="BM41" s="94"/>
      <c r="BN41" s="94"/>
      <c r="BO41" s="94"/>
      <c r="BP41" s="94"/>
      <c r="BQ41" s="94"/>
      <c r="BR41" s="94"/>
      <c r="BS41" s="94"/>
      <c r="BT41" s="94"/>
      <c r="BU41" s="94"/>
      <c r="BV41" s="94"/>
      <c r="BW41" s="94"/>
      <c r="BX41" s="94"/>
      <c r="BY41" s="94"/>
      <c r="BZ41" s="9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3"/>
      <c r="BM42" s="94"/>
      <c r="BN42" s="94"/>
      <c r="BO42" s="94"/>
      <c r="BP42" s="94"/>
      <c r="BQ42" s="94"/>
      <c r="BR42" s="94"/>
      <c r="BS42" s="94"/>
      <c r="BT42" s="94"/>
      <c r="BU42" s="94"/>
      <c r="BV42" s="94"/>
      <c r="BW42" s="94"/>
      <c r="BX42" s="94"/>
      <c r="BY42" s="94"/>
      <c r="BZ42" s="9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3"/>
      <c r="BM43" s="94"/>
      <c r="BN43" s="94"/>
      <c r="BO43" s="94"/>
      <c r="BP43" s="94"/>
      <c r="BQ43" s="94"/>
      <c r="BR43" s="94"/>
      <c r="BS43" s="94"/>
      <c r="BT43" s="94"/>
      <c r="BU43" s="94"/>
      <c r="BV43" s="94"/>
      <c r="BW43" s="94"/>
      <c r="BX43" s="94"/>
      <c r="BY43" s="94"/>
      <c r="BZ43" s="9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3"/>
      <c r="BM44" s="94"/>
      <c r="BN44" s="94"/>
      <c r="BO44" s="94"/>
      <c r="BP44" s="94"/>
      <c r="BQ44" s="94"/>
      <c r="BR44" s="94"/>
      <c r="BS44" s="94"/>
      <c r="BT44" s="94"/>
      <c r="BU44" s="94"/>
      <c r="BV44" s="94"/>
      <c r="BW44" s="94"/>
      <c r="BX44" s="94"/>
      <c r="BY44" s="94"/>
      <c r="BZ44" s="9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nsHYSSDIxhSDX9914f1d7F7G9ofRVKLsaq4qkX9P7svMyqOW2/Cjfw56+AxNmbaUZMkCtwz0CYT6NHgzJk7RmQ==" saltValue="ei99En2YfW1bpmon/jFws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7" t="s">
        <v>50</v>
      </c>
      <c r="I3" s="98"/>
      <c r="J3" s="98"/>
      <c r="K3" s="98"/>
      <c r="L3" s="98"/>
      <c r="M3" s="98"/>
      <c r="N3" s="98"/>
      <c r="O3" s="98"/>
      <c r="P3" s="98"/>
      <c r="Q3" s="98"/>
      <c r="R3" s="98"/>
      <c r="S3" s="98"/>
      <c r="T3" s="98"/>
      <c r="U3" s="98"/>
      <c r="V3" s="98"/>
      <c r="W3" s="99"/>
      <c r="X3" s="103" t="s">
        <v>51</v>
      </c>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t="s">
        <v>52</v>
      </c>
      <c r="DI3" s="96"/>
      <c r="DJ3" s="96"/>
      <c r="DK3" s="96"/>
      <c r="DL3" s="96"/>
      <c r="DM3" s="96"/>
      <c r="DN3" s="96"/>
      <c r="DO3" s="96"/>
      <c r="DP3" s="96"/>
      <c r="DQ3" s="96"/>
      <c r="DR3" s="96"/>
      <c r="DS3" s="96"/>
      <c r="DT3" s="96"/>
      <c r="DU3" s="96"/>
      <c r="DV3" s="96"/>
      <c r="DW3" s="96"/>
      <c r="DX3" s="96"/>
      <c r="DY3" s="96"/>
      <c r="DZ3" s="96"/>
      <c r="EA3" s="96"/>
      <c r="EB3" s="96"/>
      <c r="EC3" s="96"/>
      <c r="ED3" s="96"/>
      <c r="EE3" s="96"/>
      <c r="EF3" s="96"/>
      <c r="EG3" s="96"/>
      <c r="EH3" s="96"/>
      <c r="EI3" s="96"/>
      <c r="EJ3" s="96"/>
      <c r="EK3" s="96"/>
      <c r="EL3" s="96"/>
      <c r="EM3" s="96"/>
      <c r="EN3" s="96"/>
    </row>
    <row r="4" spans="1:144" x14ac:dyDescent="0.15">
      <c r="A4" s="29" t="s">
        <v>53</v>
      </c>
      <c r="B4" s="31"/>
      <c r="C4" s="31"/>
      <c r="D4" s="31"/>
      <c r="E4" s="31"/>
      <c r="F4" s="31"/>
      <c r="G4" s="31"/>
      <c r="H4" s="100"/>
      <c r="I4" s="101"/>
      <c r="J4" s="101"/>
      <c r="K4" s="101"/>
      <c r="L4" s="101"/>
      <c r="M4" s="101"/>
      <c r="N4" s="101"/>
      <c r="O4" s="101"/>
      <c r="P4" s="101"/>
      <c r="Q4" s="101"/>
      <c r="R4" s="101"/>
      <c r="S4" s="101"/>
      <c r="T4" s="101"/>
      <c r="U4" s="101"/>
      <c r="V4" s="101"/>
      <c r="W4" s="102"/>
      <c r="X4" s="96" t="s">
        <v>54</v>
      </c>
      <c r="Y4" s="96"/>
      <c r="Z4" s="96"/>
      <c r="AA4" s="96"/>
      <c r="AB4" s="96"/>
      <c r="AC4" s="96"/>
      <c r="AD4" s="96"/>
      <c r="AE4" s="96"/>
      <c r="AF4" s="96"/>
      <c r="AG4" s="96"/>
      <c r="AH4" s="96"/>
      <c r="AI4" s="96" t="s">
        <v>55</v>
      </c>
      <c r="AJ4" s="96"/>
      <c r="AK4" s="96"/>
      <c r="AL4" s="96"/>
      <c r="AM4" s="96"/>
      <c r="AN4" s="96"/>
      <c r="AO4" s="96"/>
      <c r="AP4" s="96"/>
      <c r="AQ4" s="96"/>
      <c r="AR4" s="96"/>
      <c r="AS4" s="96"/>
      <c r="AT4" s="96" t="s">
        <v>56</v>
      </c>
      <c r="AU4" s="96"/>
      <c r="AV4" s="96"/>
      <c r="AW4" s="96"/>
      <c r="AX4" s="96"/>
      <c r="AY4" s="96"/>
      <c r="AZ4" s="96"/>
      <c r="BA4" s="96"/>
      <c r="BB4" s="96"/>
      <c r="BC4" s="96"/>
      <c r="BD4" s="96"/>
      <c r="BE4" s="96" t="s">
        <v>57</v>
      </c>
      <c r="BF4" s="96"/>
      <c r="BG4" s="96"/>
      <c r="BH4" s="96"/>
      <c r="BI4" s="96"/>
      <c r="BJ4" s="96"/>
      <c r="BK4" s="96"/>
      <c r="BL4" s="96"/>
      <c r="BM4" s="96"/>
      <c r="BN4" s="96"/>
      <c r="BO4" s="96"/>
      <c r="BP4" s="96" t="s">
        <v>58</v>
      </c>
      <c r="BQ4" s="96"/>
      <c r="BR4" s="96"/>
      <c r="BS4" s="96"/>
      <c r="BT4" s="96"/>
      <c r="BU4" s="96"/>
      <c r="BV4" s="96"/>
      <c r="BW4" s="96"/>
      <c r="BX4" s="96"/>
      <c r="BY4" s="96"/>
      <c r="BZ4" s="96"/>
      <c r="CA4" s="96" t="s">
        <v>59</v>
      </c>
      <c r="CB4" s="96"/>
      <c r="CC4" s="96"/>
      <c r="CD4" s="96"/>
      <c r="CE4" s="96"/>
      <c r="CF4" s="96"/>
      <c r="CG4" s="96"/>
      <c r="CH4" s="96"/>
      <c r="CI4" s="96"/>
      <c r="CJ4" s="96"/>
      <c r="CK4" s="96"/>
      <c r="CL4" s="96" t="s">
        <v>60</v>
      </c>
      <c r="CM4" s="96"/>
      <c r="CN4" s="96"/>
      <c r="CO4" s="96"/>
      <c r="CP4" s="96"/>
      <c r="CQ4" s="96"/>
      <c r="CR4" s="96"/>
      <c r="CS4" s="96"/>
      <c r="CT4" s="96"/>
      <c r="CU4" s="96"/>
      <c r="CV4" s="96"/>
      <c r="CW4" s="96" t="s">
        <v>61</v>
      </c>
      <c r="CX4" s="96"/>
      <c r="CY4" s="96"/>
      <c r="CZ4" s="96"/>
      <c r="DA4" s="96"/>
      <c r="DB4" s="96"/>
      <c r="DC4" s="96"/>
      <c r="DD4" s="96"/>
      <c r="DE4" s="96"/>
      <c r="DF4" s="96"/>
      <c r="DG4" s="96"/>
      <c r="DH4" s="96" t="s">
        <v>62</v>
      </c>
      <c r="DI4" s="96"/>
      <c r="DJ4" s="96"/>
      <c r="DK4" s="96"/>
      <c r="DL4" s="96"/>
      <c r="DM4" s="96"/>
      <c r="DN4" s="96"/>
      <c r="DO4" s="96"/>
      <c r="DP4" s="96"/>
      <c r="DQ4" s="96"/>
      <c r="DR4" s="96"/>
      <c r="DS4" s="96" t="s">
        <v>63</v>
      </c>
      <c r="DT4" s="96"/>
      <c r="DU4" s="96"/>
      <c r="DV4" s="96"/>
      <c r="DW4" s="96"/>
      <c r="DX4" s="96"/>
      <c r="DY4" s="96"/>
      <c r="DZ4" s="96"/>
      <c r="EA4" s="96"/>
      <c r="EB4" s="96"/>
      <c r="EC4" s="96"/>
      <c r="ED4" s="96" t="s">
        <v>64</v>
      </c>
      <c r="EE4" s="96"/>
      <c r="EF4" s="96"/>
      <c r="EG4" s="96"/>
      <c r="EH4" s="96"/>
      <c r="EI4" s="96"/>
      <c r="EJ4" s="96"/>
      <c r="EK4" s="96"/>
      <c r="EL4" s="96"/>
      <c r="EM4" s="96"/>
      <c r="EN4" s="9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194301</v>
      </c>
      <c r="D6" s="34">
        <f t="shared" si="3"/>
        <v>46</v>
      </c>
      <c r="E6" s="34">
        <f t="shared" si="3"/>
        <v>1</v>
      </c>
      <c r="F6" s="34">
        <f t="shared" si="3"/>
        <v>0</v>
      </c>
      <c r="G6" s="34">
        <f t="shared" si="3"/>
        <v>1</v>
      </c>
      <c r="H6" s="34" t="str">
        <f t="shared" si="3"/>
        <v>山梨県　富士河口湖町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49.41</v>
      </c>
      <c r="P6" s="35">
        <f t="shared" si="3"/>
        <v>75.319999999999993</v>
      </c>
      <c r="Q6" s="35">
        <f t="shared" si="3"/>
        <v>1120</v>
      </c>
      <c r="R6" s="35">
        <f t="shared" si="3"/>
        <v>26714</v>
      </c>
      <c r="S6" s="35">
        <f t="shared" si="3"/>
        <v>158.4</v>
      </c>
      <c r="T6" s="35">
        <f t="shared" si="3"/>
        <v>168.65</v>
      </c>
      <c r="U6" s="35">
        <f t="shared" si="3"/>
        <v>20045</v>
      </c>
      <c r="V6" s="35">
        <f t="shared" si="3"/>
        <v>26.92</v>
      </c>
      <c r="W6" s="35">
        <f t="shared" si="3"/>
        <v>744.61</v>
      </c>
      <c r="X6" s="36">
        <f>IF(X7="",NA(),X7)</f>
        <v>107.01</v>
      </c>
      <c r="Y6" s="36">
        <f t="shared" ref="Y6:AG6" si="4">IF(Y7="",NA(),Y7)</f>
        <v>102.7</v>
      </c>
      <c r="Z6" s="36">
        <f t="shared" si="4"/>
        <v>101.84</v>
      </c>
      <c r="AA6" s="36">
        <f t="shared" si="4"/>
        <v>117.89</v>
      </c>
      <c r="AB6" s="36">
        <f t="shared" si="4"/>
        <v>110.16</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553.09</v>
      </c>
      <c r="AU6" s="36">
        <f t="shared" ref="AU6:BC6" si="6">IF(AU7="",NA(),AU7)</f>
        <v>505.02</v>
      </c>
      <c r="AV6" s="36">
        <f t="shared" si="6"/>
        <v>538.12</v>
      </c>
      <c r="AW6" s="36">
        <f t="shared" si="6"/>
        <v>666.23</v>
      </c>
      <c r="AX6" s="36">
        <f t="shared" si="6"/>
        <v>268.33999999999997</v>
      </c>
      <c r="AY6" s="36">
        <f t="shared" si="6"/>
        <v>384.34</v>
      </c>
      <c r="AZ6" s="36">
        <f t="shared" si="6"/>
        <v>359.47</v>
      </c>
      <c r="BA6" s="36">
        <f t="shared" si="6"/>
        <v>369.69</v>
      </c>
      <c r="BB6" s="36">
        <f t="shared" si="6"/>
        <v>379.08</v>
      </c>
      <c r="BC6" s="36">
        <f t="shared" si="6"/>
        <v>367.55</v>
      </c>
      <c r="BD6" s="35" t="str">
        <f>IF(BD7="","",IF(BD7="-","【-】","【"&amp;SUBSTITUTE(TEXT(BD7,"#,##0.00"),"-","△")&amp;"】"))</f>
        <v>【260.31】</v>
      </c>
      <c r="BE6" s="36">
        <f>IF(BE7="",NA(),BE7)</f>
        <v>374.54</v>
      </c>
      <c r="BF6" s="36">
        <f t="shared" ref="BF6:BN6" si="7">IF(BF7="",NA(),BF7)</f>
        <v>388</v>
      </c>
      <c r="BG6" s="36">
        <f t="shared" si="7"/>
        <v>454.57</v>
      </c>
      <c r="BH6" s="36">
        <f t="shared" si="7"/>
        <v>406.94</v>
      </c>
      <c r="BI6" s="36">
        <f t="shared" si="7"/>
        <v>503.56</v>
      </c>
      <c r="BJ6" s="36">
        <f t="shared" si="7"/>
        <v>380.58</v>
      </c>
      <c r="BK6" s="36">
        <f t="shared" si="7"/>
        <v>401.79</v>
      </c>
      <c r="BL6" s="36">
        <f t="shared" si="7"/>
        <v>402.99</v>
      </c>
      <c r="BM6" s="36">
        <f t="shared" si="7"/>
        <v>398.98</v>
      </c>
      <c r="BN6" s="36">
        <f t="shared" si="7"/>
        <v>418.68</v>
      </c>
      <c r="BO6" s="35" t="str">
        <f>IF(BO7="","",IF(BO7="-","【-】","【"&amp;SUBSTITUTE(TEXT(BO7,"#,##0.00"),"-","△")&amp;"】"))</f>
        <v>【275.67】</v>
      </c>
      <c r="BP6" s="36">
        <f>IF(BP7="",NA(),BP7)</f>
        <v>101.49</v>
      </c>
      <c r="BQ6" s="36">
        <f t="shared" ref="BQ6:BY6" si="8">IF(BQ7="",NA(),BQ7)</f>
        <v>97.15</v>
      </c>
      <c r="BR6" s="36">
        <f t="shared" si="8"/>
        <v>96.52</v>
      </c>
      <c r="BS6" s="36">
        <f t="shared" si="8"/>
        <v>115.62</v>
      </c>
      <c r="BT6" s="36">
        <f t="shared" si="8"/>
        <v>104.55</v>
      </c>
      <c r="BU6" s="36">
        <f t="shared" si="8"/>
        <v>102.38</v>
      </c>
      <c r="BV6" s="36">
        <f t="shared" si="8"/>
        <v>100.12</v>
      </c>
      <c r="BW6" s="36">
        <f t="shared" si="8"/>
        <v>98.66</v>
      </c>
      <c r="BX6" s="36">
        <f t="shared" si="8"/>
        <v>98.64</v>
      </c>
      <c r="BY6" s="36">
        <f t="shared" si="8"/>
        <v>94.78</v>
      </c>
      <c r="BZ6" s="35" t="str">
        <f>IF(BZ7="","",IF(BZ7="-","【-】","【"&amp;SUBSTITUTE(TEXT(BZ7,"#,##0.00"),"-","△")&amp;"】"))</f>
        <v>【100.05】</v>
      </c>
      <c r="CA6" s="36">
        <f>IF(CA7="",NA(),CA7)</f>
        <v>59.32</v>
      </c>
      <c r="CB6" s="36">
        <f t="shared" ref="CB6:CJ6" si="9">IF(CB7="",NA(),CB7)</f>
        <v>63.8</v>
      </c>
      <c r="CC6" s="36">
        <f t="shared" si="9"/>
        <v>64.61</v>
      </c>
      <c r="CD6" s="36">
        <f t="shared" si="9"/>
        <v>65.66</v>
      </c>
      <c r="CE6" s="36">
        <f t="shared" si="9"/>
        <v>73.739999999999995</v>
      </c>
      <c r="CF6" s="36">
        <f t="shared" si="9"/>
        <v>168.67</v>
      </c>
      <c r="CG6" s="36">
        <f t="shared" si="9"/>
        <v>174.97</v>
      </c>
      <c r="CH6" s="36">
        <f t="shared" si="9"/>
        <v>178.59</v>
      </c>
      <c r="CI6" s="36">
        <f t="shared" si="9"/>
        <v>178.92</v>
      </c>
      <c r="CJ6" s="36">
        <f t="shared" si="9"/>
        <v>181.3</v>
      </c>
      <c r="CK6" s="35" t="str">
        <f>IF(CK7="","",IF(CK7="-","【-】","【"&amp;SUBSTITUTE(TEXT(CK7,"#,##0.00"),"-","△")&amp;"】"))</f>
        <v>【166.40】</v>
      </c>
      <c r="CL6" s="36">
        <f>IF(CL7="",NA(),CL7)</f>
        <v>56.7</v>
      </c>
      <c r="CM6" s="36">
        <f t="shared" ref="CM6:CU6" si="10">IF(CM7="",NA(),CM7)</f>
        <v>57.65</v>
      </c>
      <c r="CN6" s="36">
        <f t="shared" si="10"/>
        <v>57.68</v>
      </c>
      <c r="CO6" s="36">
        <f t="shared" si="10"/>
        <v>56.56</v>
      </c>
      <c r="CP6" s="36">
        <f t="shared" si="10"/>
        <v>51.31</v>
      </c>
      <c r="CQ6" s="36">
        <f t="shared" si="10"/>
        <v>54.92</v>
      </c>
      <c r="CR6" s="36">
        <f t="shared" si="10"/>
        <v>55.63</v>
      </c>
      <c r="CS6" s="36">
        <f t="shared" si="10"/>
        <v>55.03</v>
      </c>
      <c r="CT6" s="36">
        <f t="shared" si="10"/>
        <v>55.14</v>
      </c>
      <c r="CU6" s="36">
        <f t="shared" si="10"/>
        <v>55.89</v>
      </c>
      <c r="CV6" s="35" t="str">
        <f>IF(CV7="","",IF(CV7="-","【-】","【"&amp;SUBSTITUTE(TEXT(CV7,"#,##0.00"),"-","△")&amp;"】"))</f>
        <v>【60.69】</v>
      </c>
      <c r="CW6" s="36">
        <f>IF(CW7="",NA(),CW7)</f>
        <v>65.7</v>
      </c>
      <c r="CX6" s="36">
        <f t="shared" ref="CX6:DF6" si="11">IF(CX7="",NA(),CX7)</f>
        <v>65.47</v>
      </c>
      <c r="CY6" s="36">
        <f t="shared" si="11"/>
        <v>64.83</v>
      </c>
      <c r="CZ6" s="36">
        <f t="shared" si="11"/>
        <v>64.86</v>
      </c>
      <c r="DA6" s="36">
        <f t="shared" si="11"/>
        <v>66.59</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47.66</v>
      </c>
      <c r="DI6" s="36">
        <f t="shared" ref="DI6:DQ6" si="12">IF(DI7="",NA(),DI7)</f>
        <v>48.85</v>
      </c>
      <c r="DJ6" s="36">
        <f t="shared" si="12"/>
        <v>48.8</v>
      </c>
      <c r="DK6" s="36">
        <f t="shared" si="12"/>
        <v>49.29</v>
      </c>
      <c r="DL6" s="36">
        <f t="shared" si="12"/>
        <v>47.65</v>
      </c>
      <c r="DM6" s="36">
        <f t="shared" si="12"/>
        <v>48.49</v>
      </c>
      <c r="DN6" s="36">
        <f t="shared" si="12"/>
        <v>48.05</v>
      </c>
      <c r="DO6" s="36">
        <f t="shared" si="12"/>
        <v>48.87</v>
      </c>
      <c r="DP6" s="36">
        <f t="shared" si="12"/>
        <v>49.92</v>
      </c>
      <c r="DQ6" s="36">
        <f t="shared" si="12"/>
        <v>50.63</v>
      </c>
      <c r="DR6" s="35" t="str">
        <f>IF(DR7="","",IF(DR7="-","【-】","【"&amp;SUBSTITUTE(TEXT(DR7,"#,##0.00"),"-","△")&amp;"】"))</f>
        <v>【50.19】</v>
      </c>
      <c r="DS6" s="36">
        <f>IF(DS7="",NA(),DS7)</f>
        <v>1.1299999999999999</v>
      </c>
      <c r="DT6" s="36">
        <f t="shared" ref="DT6:EB6" si="13">IF(DT7="",NA(),DT7)</f>
        <v>0.97</v>
      </c>
      <c r="DU6" s="36">
        <f t="shared" si="13"/>
        <v>0.97</v>
      </c>
      <c r="DV6" s="36">
        <f t="shared" si="13"/>
        <v>0.96</v>
      </c>
      <c r="DW6" s="36">
        <f t="shared" si="13"/>
        <v>0.96</v>
      </c>
      <c r="DX6" s="36">
        <f t="shared" si="13"/>
        <v>12.79</v>
      </c>
      <c r="DY6" s="36">
        <f t="shared" si="13"/>
        <v>13.39</v>
      </c>
      <c r="DZ6" s="36">
        <f t="shared" si="13"/>
        <v>14.85</v>
      </c>
      <c r="EA6" s="36">
        <f t="shared" si="13"/>
        <v>16.88</v>
      </c>
      <c r="EB6" s="36">
        <f t="shared" si="13"/>
        <v>18.28</v>
      </c>
      <c r="EC6" s="35" t="str">
        <f>IF(EC7="","",IF(EC7="-","【-】","【"&amp;SUBSTITUTE(TEXT(EC7,"#,##0.00"),"-","△")&amp;"】"))</f>
        <v>【20.63】</v>
      </c>
      <c r="ED6" s="36">
        <f>IF(ED7="",NA(),ED7)</f>
        <v>0.35</v>
      </c>
      <c r="EE6" s="36">
        <f t="shared" ref="EE6:EM6" si="14">IF(EE7="",NA(),EE7)</f>
        <v>0.64</v>
      </c>
      <c r="EF6" s="36">
        <f t="shared" si="14"/>
        <v>0.35</v>
      </c>
      <c r="EG6" s="36">
        <f t="shared" si="14"/>
        <v>0.64</v>
      </c>
      <c r="EH6" s="36">
        <f t="shared" si="14"/>
        <v>0.28000000000000003</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194301</v>
      </c>
      <c r="D7" s="38">
        <v>46</v>
      </c>
      <c r="E7" s="38">
        <v>1</v>
      </c>
      <c r="F7" s="38">
        <v>0</v>
      </c>
      <c r="G7" s="38">
        <v>1</v>
      </c>
      <c r="H7" s="38" t="s">
        <v>93</v>
      </c>
      <c r="I7" s="38" t="s">
        <v>94</v>
      </c>
      <c r="J7" s="38" t="s">
        <v>95</v>
      </c>
      <c r="K7" s="38" t="s">
        <v>96</v>
      </c>
      <c r="L7" s="38" t="s">
        <v>97</v>
      </c>
      <c r="M7" s="38" t="s">
        <v>98</v>
      </c>
      <c r="N7" s="39" t="s">
        <v>99</v>
      </c>
      <c r="O7" s="39">
        <v>49.41</v>
      </c>
      <c r="P7" s="39">
        <v>75.319999999999993</v>
      </c>
      <c r="Q7" s="39">
        <v>1120</v>
      </c>
      <c r="R7" s="39">
        <v>26714</v>
      </c>
      <c r="S7" s="39">
        <v>158.4</v>
      </c>
      <c r="T7" s="39">
        <v>168.65</v>
      </c>
      <c r="U7" s="39">
        <v>20045</v>
      </c>
      <c r="V7" s="39">
        <v>26.92</v>
      </c>
      <c r="W7" s="39">
        <v>744.61</v>
      </c>
      <c r="X7" s="39">
        <v>107.01</v>
      </c>
      <c r="Y7" s="39">
        <v>102.7</v>
      </c>
      <c r="Z7" s="39">
        <v>101.84</v>
      </c>
      <c r="AA7" s="39">
        <v>117.89</v>
      </c>
      <c r="AB7" s="39">
        <v>110.16</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553.09</v>
      </c>
      <c r="AU7" s="39">
        <v>505.02</v>
      </c>
      <c r="AV7" s="39">
        <v>538.12</v>
      </c>
      <c r="AW7" s="39">
        <v>666.23</v>
      </c>
      <c r="AX7" s="39">
        <v>268.33999999999997</v>
      </c>
      <c r="AY7" s="39">
        <v>384.34</v>
      </c>
      <c r="AZ7" s="39">
        <v>359.47</v>
      </c>
      <c r="BA7" s="39">
        <v>369.69</v>
      </c>
      <c r="BB7" s="39">
        <v>379.08</v>
      </c>
      <c r="BC7" s="39">
        <v>367.55</v>
      </c>
      <c r="BD7" s="39">
        <v>260.31</v>
      </c>
      <c r="BE7" s="39">
        <v>374.54</v>
      </c>
      <c r="BF7" s="39">
        <v>388</v>
      </c>
      <c r="BG7" s="39">
        <v>454.57</v>
      </c>
      <c r="BH7" s="39">
        <v>406.94</v>
      </c>
      <c r="BI7" s="39">
        <v>503.56</v>
      </c>
      <c r="BJ7" s="39">
        <v>380.58</v>
      </c>
      <c r="BK7" s="39">
        <v>401.79</v>
      </c>
      <c r="BL7" s="39">
        <v>402.99</v>
      </c>
      <c r="BM7" s="39">
        <v>398.98</v>
      </c>
      <c r="BN7" s="39">
        <v>418.68</v>
      </c>
      <c r="BO7" s="39">
        <v>275.67</v>
      </c>
      <c r="BP7" s="39">
        <v>101.49</v>
      </c>
      <c r="BQ7" s="39">
        <v>97.15</v>
      </c>
      <c r="BR7" s="39">
        <v>96.52</v>
      </c>
      <c r="BS7" s="39">
        <v>115.62</v>
      </c>
      <c r="BT7" s="39">
        <v>104.55</v>
      </c>
      <c r="BU7" s="39">
        <v>102.38</v>
      </c>
      <c r="BV7" s="39">
        <v>100.12</v>
      </c>
      <c r="BW7" s="39">
        <v>98.66</v>
      </c>
      <c r="BX7" s="39">
        <v>98.64</v>
      </c>
      <c r="BY7" s="39">
        <v>94.78</v>
      </c>
      <c r="BZ7" s="39">
        <v>100.05</v>
      </c>
      <c r="CA7" s="39">
        <v>59.32</v>
      </c>
      <c r="CB7" s="39">
        <v>63.8</v>
      </c>
      <c r="CC7" s="39">
        <v>64.61</v>
      </c>
      <c r="CD7" s="39">
        <v>65.66</v>
      </c>
      <c r="CE7" s="39">
        <v>73.739999999999995</v>
      </c>
      <c r="CF7" s="39">
        <v>168.67</v>
      </c>
      <c r="CG7" s="39">
        <v>174.97</v>
      </c>
      <c r="CH7" s="39">
        <v>178.59</v>
      </c>
      <c r="CI7" s="39">
        <v>178.92</v>
      </c>
      <c r="CJ7" s="39">
        <v>181.3</v>
      </c>
      <c r="CK7" s="39">
        <v>166.4</v>
      </c>
      <c r="CL7" s="39">
        <v>56.7</v>
      </c>
      <c r="CM7" s="39">
        <v>57.65</v>
      </c>
      <c r="CN7" s="39">
        <v>57.68</v>
      </c>
      <c r="CO7" s="39">
        <v>56.56</v>
      </c>
      <c r="CP7" s="39">
        <v>51.31</v>
      </c>
      <c r="CQ7" s="39">
        <v>54.92</v>
      </c>
      <c r="CR7" s="39">
        <v>55.63</v>
      </c>
      <c r="CS7" s="39">
        <v>55.03</v>
      </c>
      <c r="CT7" s="39">
        <v>55.14</v>
      </c>
      <c r="CU7" s="39">
        <v>55.89</v>
      </c>
      <c r="CV7" s="39">
        <v>60.69</v>
      </c>
      <c r="CW7" s="39">
        <v>65.7</v>
      </c>
      <c r="CX7" s="39">
        <v>65.47</v>
      </c>
      <c r="CY7" s="39">
        <v>64.83</v>
      </c>
      <c r="CZ7" s="39">
        <v>64.86</v>
      </c>
      <c r="DA7" s="39">
        <v>66.59</v>
      </c>
      <c r="DB7" s="39">
        <v>82.66</v>
      </c>
      <c r="DC7" s="39">
        <v>82.04</v>
      </c>
      <c r="DD7" s="39">
        <v>81.900000000000006</v>
      </c>
      <c r="DE7" s="39">
        <v>81.39</v>
      </c>
      <c r="DF7" s="39">
        <v>81.27</v>
      </c>
      <c r="DG7" s="39">
        <v>89.82</v>
      </c>
      <c r="DH7" s="39">
        <v>47.66</v>
      </c>
      <c r="DI7" s="39">
        <v>48.85</v>
      </c>
      <c r="DJ7" s="39">
        <v>48.8</v>
      </c>
      <c r="DK7" s="39">
        <v>49.29</v>
      </c>
      <c r="DL7" s="39">
        <v>47.65</v>
      </c>
      <c r="DM7" s="39">
        <v>48.49</v>
      </c>
      <c r="DN7" s="39">
        <v>48.05</v>
      </c>
      <c r="DO7" s="39">
        <v>48.87</v>
      </c>
      <c r="DP7" s="39">
        <v>49.92</v>
      </c>
      <c r="DQ7" s="39">
        <v>50.63</v>
      </c>
      <c r="DR7" s="39">
        <v>50.19</v>
      </c>
      <c r="DS7" s="39">
        <v>1.1299999999999999</v>
      </c>
      <c r="DT7" s="39">
        <v>0.97</v>
      </c>
      <c r="DU7" s="39">
        <v>0.97</v>
      </c>
      <c r="DV7" s="39">
        <v>0.96</v>
      </c>
      <c r="DW7" s="39">
        <v>0.96</v>
      </c>
      <c r="DX7" s="39">
        <v>12.79</v>
      </c>
      <c r="DY7" s="39">
        <v>13.39</v>
      </c>
      <c r="DZ7" s="39">
        <v>14.85</v>
      </c>
      <c r="EA7" s="39">
        <v>16.88</v>
      </c>
      <c r="EB7" s="39">
        <v>18.28</v>
      </c>
      <c r="EC7" s="39">
        <v>20.63</v>
      </c>
      <c r="ED7" s="39">
        <v>0.35</v>
      </c>
      <c r="EE7" s="39">
        <v>0.64</v>
      </c>
      <c r="EF7" s="39">
        <v>0.35</v>
      </c>
      <c r="EG7" s="39">
        <v>0.64</v>
      </c>
      <c r="EH7" s="39">
        <v>0.28000000000000003</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2022-01-12T06:51:58Z</cp:lastPrinted>
  <dcterms:created xsi:type="dcterms:W3CDTF">2021-12-03T06:49:23Z</dcterms:created>
  <dcterms:modified xsi:type="dcterms:W3CDTF">2022-02-21T05:55:37Z</dcterms:modified>
  <cp:category/>
</cp:coreProperties>
</file>