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lpVfMju2I3NrCKevt+REZAjlY4plsr/dyivonVD5a7FRCGH/SMhky0kfRUWvLrWCl5qauQhHduMQaWE0vKDeqw==" workbookSaltValue="pUmcV5IJV8Xa9KncBBVvNw=="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<sst xmlns="http://schemas.openxmlformats.org/spreadsheetml/2006/main" count="233" uniqueCount="118">
  <si>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</si>
  <si>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</si>
  <si>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</si>
  <si>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</si>
  <si>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</si>
  <si>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</si>
  <si>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</si>
  <si>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</si>
  <si>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</si>
  <si>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</si>
  <si>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</si>
  <si>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</si>
  <si>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</si>
  <si>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</si>
  <si>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</si>
  <si>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</si>
  <si>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</si>
  <si>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</si>
  <si>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</si>
  <si>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</si>
  <si>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</si>
  <si>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</si>
  <si>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</si>
  <si>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</si>
  <si>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</si>
  <si>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</si>
  <si>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</si>
  <si>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</si>
  <si>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</si>
  <si>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</si>
  <si>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</si>
  <si>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</si>
  <si>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</si>
  <si>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</si>
  <si>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</si>
  <si>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</si>
  <si>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</si>
  <si>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</si>
  <si>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</si>
  <si>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</si>
  <si>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</si>
  <si>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</si>
  <si>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</si>
  <si>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</si>
  <si>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</si>
  <si>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</si>
  <si>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</si>
  <si>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</si>
  <si>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</si>
  <si>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</si>
  <si>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</si>
  <si>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</si>
  <si>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</si>
  <si>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</si>
  <si>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</si>
  <si>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</si>
  <si>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</si>
  <si>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</si>
  <si>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</si>
  <si>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</si>
  <si>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</si>
  <si>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</si>
  <si>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</si>
  <si>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</si>
  <si>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</si>
  <si>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</si>
  <si>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</si>
  <si>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</si>
  <si>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</si>
  <si>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</si>
  <si>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</si>
  <si>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</si>
  <si>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</si>
  <si>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</si>
  <si>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</si>
  <si>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</si>
  <si>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</si>
  <si>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</si>
  <si>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</si>
  <si>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</si>
  <si>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</si>
  <si>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</si>
  <si>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</si>
  <si>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</si>
  <si>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</si>
  <si>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</si>
  <si>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</si>
  <si>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</si>
  <si>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</si>
  <si>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</si>
  <si>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</si>
  <si>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</si>
  <si>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</si>
  <si>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</si>
  <si>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</si>
  <si>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</si>
  <si>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</si>
  <si>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</si>
  <si>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</si>
  <si>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</si>
  <si>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</si>
  <si>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</si>
  <si>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</si>
  <si>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</si>
  <si>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</si>
  <si>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</si>
  <si>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</si>
  <si>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</si>
  <si>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</si>
  <si>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</si>
  <si>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</si>
  <si>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</si>
  <si>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</si>
  <si>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</si>
  <si>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</si>
  <si>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引き続き住民への安定した水道水の供給を実施するために経営戦略を策定し、工事額の試算や財源確保の具体的方策を立てて経営健全化を図る必要がある。</t>
    <phoneticPr fontId="4"/>
  </si>
  <si>
    <t>収益的収支比率は１００％を超えているものの、給水収益のみでは老朽化した配水管の更新工事費などを賄えないため、一般会計からの繰入金などを使用して工事を実施していく。</t>
    <phoneticPr fontId="4"/>
  </si>
  <si>
    <r>
      <t>令和2年度の管路更新率は全国平均値や類似団体平均値と比較してみると高い指標となった。
有形固定資産減価償却率や管路経年化率は把握できていないが、鳴沢村の総管路延長の内</t>
    </r>
    <r>
      <rPr>
        <sz val="11"/>
        <rFont val="ＭＳ ゴシック"/>
        <family val="3"/>
        <charset val="128"/>
      </rPr>
      <t>21.2</t>
    </r>
    <r>
      <rPr>
        <sz val="11"/>
        <color theme="1"/>
        <rFont val="ＭＳ ゴシック"/>
        <family val="3"/>
        <charset val="128"/>
      </rPr>
      <t>％は鋼管や鋳鉄管であり、耐震化が必要な配水管となっている。村道工事との調整を図りながら効率的に配水管の更新工事を実施していく必要がある。</t>
    </r>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</si>
</sst>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2.46</c:v>
                </c:pt>
                <c:pt idx="1">
                  <c:v>2.95</c:v>
                </c:pt>
                <c:pt idx="2">
                  <c:v>0.79</c:v>
                </c:pt>
                <c:pt idx="3">
                  <c:v>0.63</c:v>
                </c:pt>
                <c:pt idx="4">
                  <c:v>2.0699999999999998</c:v>
                </c:pt>
              </c:numCache>
            </c:numRef>
          </c:val>
          <c:extLst>
            <c:ext xmlns:c16="http://schemas.microsoft.com/office/drawing/2014/chart" uri="{C3380CC4-5D6E-409C-BE32-E72D297353CC}">
              <c16:uniqueId val="{00000000-4E6A-46FE-B4FF-A6B36D88F92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4E6A-46FE-B4FF-A6B36D88F92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66.66</c:v>
                </c:pt>
                <c:pt idx="1">
                  <c:v>64.959999999999994</c:v>
                </c:pt>
                <c:pt idx="2">
                  <c:v>64.959999999999994</c:v>
                </c:pt>
                <c:pt idx="3">
                  <c:v>65.010000000000005</c:v>
                </c:pt>
                <c:pt idx="4">
                  <c:v>57.69</c:v>
                </c:pt>
              </c:numCache>
            </c:numRef>
          </c:val>
          <c:extLst>
            <c:ext xmlns:c16="http://schemas.microsoft.com/office/drawing/2014/chart" uri="{C3380CC4-5D6E-409C-BE32-E72D297353CC}">
              <c16:uniqueId val="{00000000-350D-497D-A19A-1AE2C2B50D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350D-497D-A19A-1AE2C2B50D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c:v>
                </c:pt>
                <c:pt idx="1">
                  <c:v>87.22</c:v>
                </c:pt>
                <c:pt idx="2">
                  <c:v>85</c:v>
                </c:pt>
                <c:pt idx="3">
                  <c:v>85</c:v>
                </c:pt>
                <c:pt idx="4">
                  <c:v>85</c:v>
                </c:pt>
              </c:numCache>
            </c:numRef>
          </c:val>
          <c:extLst>
            <c:ext xmlns:c16="http://schemas.microsoft.com/office/drawing/2014/chart" uri="{C3380CC4-5D6E-409C-BE32-E72D297353CC}">
              <c16:uniqueId val="{00000000-EE59-4A50-A81A-77DACF7B30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EE59-4A50-A81A-77DACF7B30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136.58000000000001</c:v>
                </c:pt>
                <c:pt idx="1">
                  <c:v>134.88</c:v>
                </c:pt>
                <c:pt idx="2">
                  <c:v>158.71</c:v>
                </c:pt>
                <c:pt idx="3">
                  <c:v>139.75</c:v>
                </c:pt>
                <c:pt idx="4">
                  <c:v>123.5</c:v>
                </c:pt>
              </c:numCache>
            </c:numRef>
          </c:val>
          <c:extLst>
            <c:ext xmlns:c16="http://schemas.microsoft.com/office/drawing/2014/chart" uri="{C3380CC4-5D6E-409C-BE32-E72D297353CC}">
              <c16:uniqueId val="{00000000-CB80-4CFD-9BC2-0A400A983F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B80-4CFD-9BC2-0A400A983F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4-4975-AA6D-993C450EF2B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4-4975-AA6D-993C450EF2B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3-4100-8C72-E10E302C90C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3-4100-8C72-E10E302C90C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6-414B-ABDF-426363A35FA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6-414B-ABDF-426363A35FA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1-40B3-8625-E2311A313FA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1-40B3-8625-E2311A313FA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F-445F-BFFA-6E09C037A88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34F-445F-BFFA-6E09C037A88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131.56</c:v>
                </c:pt>
                <c:pt idx="1">
                  <c:v>128.96</c:v>
                </c:pt>
                <c:pt idx="2">
                  <c:v>152.52000000000001</c:v>
                </c:pt>
                <c:pt idx="3">
                  <c:v>135.81</c:v>
                </c:pt>
                <c:pt idx="4">
                  <c:v>117.84</c:v>
                </c:pt>
              </c:numCache>
            </c:numRef>
          </c:val>
          <c:extLst>
            <c:ext xmlns:c16="http://schemas.microsoft.com/office/drawing/2014/chart" uri="{C3380CC4-5D6E-409C-BE32-E72D297353CC}">
              <c16:uniqueId val="{00000000-CC99-4014-BF1B-AF0E9E11AD7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C99-4014-BF1B-AF0E9E11AD7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47.49</c:v>
                </c:pt>
                <c:pt idx="1">
                  <c:v>47.99</c:v>
                </c:pt>
                <c:pt idx="2">
                  <c:v>44.57</c:v>
                </c:pt>
                <c:pt idx="3">
                  <c:v>48.95</c:v>
                </c:pt>
                <c:pt idx="4">
                  <c:v>52.69</c:v>
                </c:pt>
              </c:numCache>
            </c:numRef>
          </c:val>
          <c:extLst>
            <c:ext xmlns:c16="http://schemas.microsoft.com/office/drawing/2014/chart" uri="{C3380CC4-5D6E-409C-BE32-E72D297353CC}">
              <c16:uniqueId val="{00000000-87FC-4F64-BD40-5966E7078E8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7FC-4F64-BD40-5966E7078E8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鳴沢村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3137</v>
      </c>
      <c r="AM8" s="67"/>
      <c r="AN8" s="67"/>
      <c r="AO8" s="67"/>
      <c r="AP8" s="67"/>
      <c r="AQ8" s="67"/>
      <c r="AR8" s="67"/>
      <c r="AS8" s="67"/>
      <c r="AT8" s="66">
        <f>データ!$S$6</f>
        <v>89.58</v>
      </c>
      <c r="AU8" s="66"/>
      <c r="AV8" s="66"/>
      <c r="AW8" s="66"/>
      <c r="AX8" s="66"/>
      <c r="AY8" s="66"/>
      <c r="AZ8" s="66"/>
      <c r="BA8" s="66"/>
      <c r="BB8" s="66">
        <f>データ!$T$6</f>
        <v>35.020000000000003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87.39</v>
      </c>
      <c r="Q10" s="66"/>
      <c r="R10" s="66"/>
      <c r="S10" s="66"/>
      <c r="T10" s="66"/>
      <c r="U10" s="66"/>
      <c r="V10" s="66"/>
      <c r="W10" s="67">
        <f>データ!$Q$6</f>
        <v>583</v>
      </c>
      <c r="X10" s="67"/>
      <c r="Y10" s="67"/>
      <c r="Z10" s="67"/>
      <c r="AA10" s="67"/>
      <c r="AB10" s="67"/>
      <c r="AC10" s="67"/>
      <c r="AD10" s="2"/>
      <c r="AE10" s="2"/>
      <c r="AF10" s="2"/>
      <c r="AG10" s="2"/>
      <c r="AH10" s="2"/>
      <c r="AI10" s="2"/>
      <c r="AJ10" s="2"/>
      <c r="AK10" s="2"/>
      <c r="AL10" s="67">
        <f>データ!$U$6</f>
        <v>2730</v>
      </c>
      <c r="AM10" s="67"/>
      <c r="AN10" s="67"/>
      <c r="AO10" s="67"/>
      <c r="AP10" s="67"/>
      <c r="AQ10" s="67"/>
      <c r="AR10" s="67"/>
      <c r="AS10" s="67"/>
      <c r="AT10" s="66">
        <f>データ!$V$6</f>
        <v>4</v>
      </c>
      <c r="AU10" s="66"/>
      <c r="AV10" s="66"/>
      <c r="AW10" s="66"/>
      <c r="AX10" s="66"/>
      <c r="AY10" s="66"/>
      <c r="AZ10" s="66"/>
      <c r="BA10" s="66"/>
      <c r="BB10" s="66">
        <f>データ!$W$6</f>
        <v>682.5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jKI+jtc/NBh9Z5A5KTK1PiDRV2leiKVYOUYv07cXatGUsmAG7IR2+eVMO8hQRn9v3LVl2/mIEpq/bf13QMwGxQ==" saltValue="29LMYt7eKvAR7fa1rR7r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194298</v>
      </c>
      <c r="D6" s="34">
        <f t="shared" si="3"/>
        <v>47</v>
      </c>
      <c r="E6" s="34">
        <f t="shared" si="3"/>
        <v>1</v>
      </c>
      <c r="F6" s="34">
        <f t="shared" si="3"/>
        <v>0</v>
      </c>
      <c r="G6" s="34">
        <f t="shared" si="3"/>
        <v>0</v>
      </c>
      <c r="H6" s="34" t="str">
        <f t="shared" si="3"/>
        <v>山梨県　鳴沢村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87.39</v>
      </c>
      <c r="Q6" s="35">
        <f t="shared" si="3"/>
        <v>583</v>
      </c>
      <c r="R6" s="35">
        <f t="shared" si="3"/>
        <v>3137</v>
      </c>
      <c r="S6" s="35">
        <f t="shared" si="3"/>
        <v>89.58</v>
      </c>
      <c r="T6" s="35">
        <f t="shared" si="3"/>
        <v>35.020000000000003</v>
      </c>
      <c r="U6" s="35">
        <f t="shared" si="3"/>
        <v>2730</v>
      </c>
      <c r="V6" s="35">
        <f t="shared" si="3"/>
        <v>4</v>
      </c>
      <c r="W6" s="35">
        <f t="shared" si="3"/>
        <v>682.5</v>
      </c>
      <c r="X6" s="36">
        <f>IF(X7="",NA(),X7)</f>
        <v>136.58000000000001</v>
      </c>
      <c r="Y6" s="36">
        <f t="shared" ref="Y6:AG6" si="4">IF(Y7="",NA(),Y7)</f>
        <v>134.88</v>
      </c>
      <c r="Z6" s="36">
        <f t="shared" si="4"/>
        <v>158.71</v>
      </c>
      <c r="AA6" s="36">
        <f t="shared" si="4"/>
        <v>139.75</v>
      </c>
      <c r="AB6" s="36">
        <f t="shared" si="4"/>
        <v>123.5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1144.79</v>
      </c>
      <c r="BK6" s="36">
        <f t="shared" si="7"/>
        <v>1061.58</v>
      </c>
      <c r="BL6" s="36">
        <f t="shared" si="7"/>
        <v>1007.7</v>
      </c>
      <c r="BM6" s="36">
        <f t="shared" si="7"/>
        <v>1018.52</v>
      </c>
      <c r="BN6" s="36">
        <f t="shared" si="7"/>
        <v>949.61</v>
      </c>
      <c r="BO6" s="35" t="str">
        <f>IF(BO7="","",IF(BO7="-","【-】","【"&amp;SUBSTITUTE(TEXT(BO7,"#,##0.00"),"-","△")&amp;"】"))</f>
        <v>【949.15】</v>
      </c>
      <c r="BP6" s="36">
        <f>IF(BP7="",NA(),BP7)</f>
        <v>131.56</v>
      </c>
      <c r="BQ6" s="36">
        <f t="shared" ref="BQ6:BY6" si="8">IF(BQ7="",NA(),BQ7)</f>
        <v>128.96</v>
      </c>
      <c r="BR6" s="36">
        <f t="shared" si="8"/>
        <v>152.52000000000001</v>
      </c>
      <c r="BS6" s="36">
        <f t="shared" si="8"/>
        <v>135.81</v>
      </c>
      <c r="BT6" s="36">
        <f t="shared" si="8"/>
        <v>117.84</v>
      </c>
      <c r="BU6" s="36">
        <f t="shared" si="8"/>
        <v>56.04</v>
      </c>
      <c r="BV6" s="36">
        <f t="shared" si="8"/>
        <v>58.52</v>
      </c>
      <c r="BW6" s="36">
        <f t="shared" si="8"/>
        <v>59.22</v>
      </c>
      <c r="BX6" s="36">
        <f t="shared" si="8"/>
        <v>58.79</v>
      </c>
      <c r="BY6" s="36">
        <f t="shared" si="8"/>
        <v>58.41</v>
      </c>
      <c r="BZ6" s="35" t="str">
        <f>IF(BZ7="","",IF(BZ7="-","【-】","【"&amp;SUBSTITUTE(TEXT(BZ7,"#,##0.00"),"-","△")&amp;"】"))</f>
        <v>【55.87】</v>
      </c>
      <c r="CA6" s="36">
        <f>IF(CA7="",NA(),CA7)</f>
        <v>47.49</v>
      </c>
      <c r="CB6" s="36">
        <f t="shared" ref="CB6:CJ6" si="9">IF(CB7="",NA(),CB7)</f>
        <v>47.99</v>
      </c>
      <c r="CC6" s="36">
        <f t="shared" si="9"/>
        <v>44.57</v>
      </c>
      <c r="CD6" s="36">
        <f t="shared" si="9"/>
        <v>48.95</v>
      </c>
      <c r="CE6" s="36">
        <f t="shared" si="9"/>
        <v>52.69</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66.66</v>
      </c>
      <c r="CM6" s="36">
        <f t="shared" ref="CM6:CU6" si="10">IF(CM7="",NA(),CM7)</f>
        <v>64.959999999999994</v>
      </c>
      <c r="CN6" s="36">
        <f t="shared" si="10"/>
        <v>64.959999999999994</v>
      </c>
      <c r="CO6" s="36">
        <f t="shared" si="10"/>
        <v>65.010000000000005</v>
      </c>
      <c r="CP6" s="36">
        <f t="shared" si="10"/>
        <v>57.69</v>
      </c>
      <c r="CQ6" s="36">
        <f t="shared" si="10"/>
        <v>55.9</v>
      </c>
      <c r="CR6" s="36">
        <f t="shared" si="10"/>
        <v>57.3</v>
      </c>
      <c r="CS6" s="36">
        <f t="shared" si="10"/>
        <v>56.76</v>
      </c>
      <c r="CT6" s="36">
        <f t="shared" si="10"/>
        <v>56.04</v>
      </c>
      <c r="CU6" s="36">
        <f t="shared" si="10"/>
        <v>58.52</v>
      </c>
      <c r="CV6" s="35" t="str">
        <f>IF(CV7="","",IF(CV7="-","【-】","【"&amp;SUBSTITUTE(TEXT(CV7,"#,##0.00"),"-","△")&amp;"】"))</f>
        <v>【56.31】</v>
      </c>
      <c r="CW6" s="36">
        <f>IF(CW7="",NA(),CW7)</f>
        <v>85</v>
      </c>
      <c r="CX6" s="36">
        <f t="shared" ref="CX6:DF6" si="11">IF(CX7="",NA(),CX7)</f>
        <v>87.22</v>
      </c>
      <c r="CY6" s="36">
        <f t="shared" si="11"/>
        <v>85</v>
      </c>
      <c r="CZ6" s="36">
        <f t="shared" si="11"/>
        <v>85</v>
      </c>
      <c r="DA6" s="36">
        <f t="shared" si="11"/>
        <v>85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2.46</v>
      </c>
      <c r="EE6" s="36">
        <f t="shared" ref="EE6:EM6" si="14">IF(EE7="",NA(),EE7)</f>
        <v>2.95</v>
      </c>
      <c r="EF6" s="36">
        <f t="shared" si="14"/>
        <v>0.79</v>
      </c>
      <c r="EG6" s="36">
        <f t="shared" si="14"/>
        <v>0.63</v>
      </c>
      <c r="EH6" s="36">
        <f t="shared" si="14"/>
        <v>2.0699999999999998</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194298</v>
      </c>
      <c r="D7" s="38">
        <v>47</v>
      </c>
      <c r="E7" s="38">
        <v>1</v>
      </c>
      <c r="F7" s="38">
        <v>0</v>
      </c>
      <c r="G7" s="38">
        <v>0</v>
      </c>
      <c r="H7" s="38" t="s">
        <v>96</v>
      </c>
      <c r="I7" s="38" t="s">
        <v>97</v>
      </c>
      <c r="J7" s="38" t="s">
        <v>98</v>
      </c>
      <c r="K7" s="38" t="s">
        <v>99</v>
      </c>
      <c r="L7" s="38" t="s">
        <v>100</v>
      </c>
      <c r="M7" s="38" t="s">
        <v>101</v>
      </c>
      <c r="N7" s="39" t="s">
        <v>102</v>
      </c>
      <c r="O7" s="39" t="s">
        <v>103</v>
      </c>
      <c r="P7" s="39">
        <v>87.39</v>
      </c>
      <c r="Q7" s="39">
        <v>583</v>
      </c>
      <c r="R7" s="39">
        <v>3137</v>
      </c>
      <c r="S7" s="39">
        <v>89.58</v>
      </c>
      <c r="T7" s="39">
        <v>35.020000000000003</v>
      </c>
      <c r="U7" s="39">
        <v>2730</v>
      </c>
      <c r="V7" s="39">
        <v>4</v>
      </c>
      <c r="W7" s="39">
        <v>682.5</v>
      </c>
      <c r="X7" s="39">
        <v>136.58000000000001</v>
      </c>
      <c r="Y7" s="39">
        <v>134.88</v>
      </c>
      <c r="Z7" s="39">
        <v>158.71</v>
      </c>
      <c r="AA7" s="39">
        <v>139.75</v>
      </c>
      <c r="AB7" s="39">
        <v>123.5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1144.79</v>
      </c>
      <c r="BK7" s="39">
        <v>1061.58</v>
      </c>
      <c r="BL7" s="39">
        <v>1007.7</v>
      </c>
      <c r="BM7" s="39">
        <v>1018.52</v>
      </c>
      <c r="BN7" s="39">
        <v>949.61</v>
      </c>
      <c r="BO7" s="39">
        <v>949.15</v>
      </c>
      <c r="BP7" s="39">
        <v>131.56</v>
      </c>
      <c r="BQ7" s="39">
        <v>128.96</v>
      </c>
      <c r="BR7" s="39">
        <v>152.52000000000001</v>
      </c>
      <c r="BS7" s="39">
        <v>135.81</v>
      </c>
      <c r="BT7" s="39">
        <v>117.84</v>
      </c>
      <c r="BU7" s="39">
        <v>56.04</v>
      </c>
      <c r="BV7" s="39">
        <v>58.52</v>
      </c>
      <c r="BW7" s="39">
        <v>59.22</v>
      </c>
      <c r="BX7" s="39">
        <v>58.79</v>
      </c>
      <c r="BY7" s="39">
        <v>58.41</v>
      </c>
      <c r="BZ7" s="39">
        <v>55.87</v>
      </c>
      <c r="CA7" s="39">
        <v>47.49</v>
      </c>
      <c r="CB7" s="39">
        <v>47.99</v>
      </c>
      <c r="CC7" s="39">
        <v>44.57</v>
      </c>
      <c r="CD7" s="39">
        <v>48.95</v>
      </c>
      <c r="CE7" s="39">
        <v>52.69</v>
      </c>
      <c r="CF7" s="39">
        <v>304.35000000000002</v>
      </c>
      <c r="CG7" s="39">
        <v>296.3</v>
      </c>
      <c r="CH7" s="39">
        <v>292.89999999999998</v>
      </c>
      <c r="CI7" s="39">
        <v>298.25</v>
      </c>
      <c r="CJ7" s="39">
        <v>303.27999999999997</v>
      </c>
      <c r="CK7" s="39">
        <v>288.19</v>
      </c>
      <c r="CL7" s="39">
        <v>66.66</v>
      </c>
      <c r="CM7" s="39">
        <v>64.959999999999994</v>
      </c>
      <c r="CN7" s="39">
        <v>64.959999999999994</v>
      </c>
      <c r="CO7" s="39">
        <v>65.010000000000005</v>
      </c>
      <c r="CP7" s="39">
        <v>57.69</v>
      </c>
      <c r="CQ7" s="39">
        <v>55.9</v>
      </c>
      <c r="CR7" s="39">
        <v>57.3</v>
      </c>
      <c r="CS7" s="39">
        <v>56.76</v>
      </c>
      <c r="CT7" s="39">
        <v>56.04</v>
      </c>
      <c r="CU7" s="39">
        <v>58.52</v>
      </c>
      <c r="CV7" s="39">
        <v>56.31</v>
      </c>
      <c r="CW7" s="39">
        <v>85</v>
      </c>
      <c r="CX7" s="39">
        <v>87.22</v>
      </c>
      <c r="CY7" s="39">
        <v>85</v>
      </c>
      <c r="CZ7" s="39">
        <v>85</v>
      </c>
      <c r="DA7" s="39">
        <v>85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2.46</v>
      </c>
      <c r="EE7" s="39">
        <v>2.95</v>
      </c>
      <c r="EF7" s="39">
        <v>0.79</v>
      </c>
      <c r="EG7" s="39">
        <v>0.63</v>
      </c>
      <c r="EH7" s="39">
        <v>2.0699999999999998</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2022-01-11T01:47:17Z</cp:lastPrinted>
  <dcterms:created xsi:type="dcterms:W3CDTF">2021-12-03T07:03:12Z</dcterms:created>
  <dcterms:modified xsi:type="dcterms:W3CDTF">2022-02-21T05:22:16Z</dcterms:modified>
  <cp:category/>
</cp:coreProperties>
</file>