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2 法非適\"/>
    </mc:Choice>
  </mc:AlternateContent>
  <workbookProtection workbookAlgorithmName="SHA-512" workbookHashValue="lXKEHd+t1dqIUqqyQ2zDeBDN/6oVUQM95JBSxs0TMqwTCrdZ04ahA9adxdl3hws6o2CK8PWgk3EyE4ZwK7e1sg==" workbookSaltValue="8CNkrKNsFdXB11isZkp8Gg==" workbookSpinCount="100000" lockStructure="1"/>
  <bookViews>
    <workbookView xWindow="0" yWindow="0" windowWidth="2040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<sst xmlns="http://schemas.openxmlformats.org/spreadsheetml/2006/main" count="233" uniqueCount="116">
  <si>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</si>
  <si>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</si>
  <si>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</si>
  <si>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</si>
  <si>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</si>
  <si>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</si>
  <si>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</si>
  <si>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</si>
  <si>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</si>
  <si>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</si>
  <si>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</si>
  <si>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</si>
  <si>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</si>
  <si>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</si>
  <si>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</si>
  <si>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</si>
  <si>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</si>
  <si>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</si>
  <si>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</si>
  <si>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</si>
  <si>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</si>
  <si>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</si>
  <si>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</si>
  <si>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</si>
  <si>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</si>
  <si>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</si>
  <si>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</si>
  <si>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</si>
  <si>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</si>
  <si>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</si>
  <si>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</si>
  <si>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</si>
  <si>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</si>
  <si>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</si>
  <si>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</si>
  <si>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</si>
  <si>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</si>
  <si>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</si>
  <si>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</si>
  <si>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</si>
  <si>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</si>
  <si>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</si>
  <si>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</si>
  <si>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</si>
  <si>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</si>
  <si>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</si>
  <si>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</si>
  <si>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</si>
  <si>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</si>
  <si>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</si>
  <si>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</si>
  <si>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</si>
  <si>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</si>
  <si>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</si>
  <si>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</si>
  <si>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</si>
  <si>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</si>
  <si>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</si>
  <si>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</si>
  <si>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</si>
  <si>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</si>
  <si>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</si>
  <si>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</si>
  <si>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</si>
  <si>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</si>
  <si>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</si>
  <si>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</si>
  <si>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</si>
  <si>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</si>
  <si>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</si>
  <si>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</si>
  <si>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</si>
  <si>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</si>
  <si>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</si>
  <si>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</si>
  <si>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</si>
  <si>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</si>
  <si>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</si>
  <si>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</si>
  <si>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</si>
  <si>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</si>
  <si>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</si>
  <si>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</si>
  <si>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</si>
  <si>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</si>
  <si>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</si>
  <si>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</si>
  <si>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</si>
  <si>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</si>
  <si>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</si>
  <si>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</si>
  <si>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</si>
  <si>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</si>
  <si>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</si>
  <si>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</si>
  <si>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山中湖村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</si>
  <si>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</si>
  <si>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</si>
  <si>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</si>
  <si>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</si>
  <si>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</si>
  <si>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</si>
  <si>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</si>
  <si>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</si>
  <si>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</si>
  <si>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</si>
  <si>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</si>
  <si>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</si>
  <si>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</si>
  <si>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</si>
  <si>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</si>
  <si>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</si>
  <si>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</si>
  <si>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類似団体平均と比較しても低い水準で、管路更新率は0%と、ほとんど更新を行っていない。今後は、昭和41年の供用開始から50年以上が経過していることから、令和元年度に策定した経営戦略や、策定予定のアセットマネジメント計画に基づき、計画的かつ効率的な水道施設全体の修繕と更新を行う予定である。</t>
    <phoneticPr fontId="4"/>
  </si>
  <si>
    <t xml:space="preserve">  収益的収支比率は平成29年度から減少傾向にあり、令和2年度はさらに減少した。また、給水原価や施設利用率も類似団体平均よりも悪い水準で推移しており、令和2年度にさらに悪化している。
これらの要因は、維持管理費用が増加するとともに、新型コロナウイルス感染症の影響で有収水量が減少し料金収入が減少していることにある。
需要減少を踏まえた経費節減、事務等の共同化等の経営改善に向けた取組を図っていく必要がある。
さらに、料金回収率が100%未満で減少傾向にあり、将来の更新投資の財源確保の検討が必要である。</t>
    <phoneticPr fontId="4"/>
  </si>
  <si>
    <t xml:space="preserve">  令和6年度からの地方公営企業法の適用と、経営戦略の見直しや、策定予定のアセットマネジメント計画に基づき、今後の需要動向を踏まえた適切な施設規模への統合・廃止・合理化と、計画的かつ効率的な更新投資と維持管理を可能にするために、料金の見直しを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</si>
</sst>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0.26</c:v>
                </c:pt>
                <c:pt idx="4">
                  <c:v>0</c:v>
                </c:pt>
              </c:numCache>
            </c:numRef>
          </c:val>
          <c:extLst>
            <c:ext xmlns:c16="http://schemas.microsoft.com/office/drawing/2014/chart" uri="{C3380CC4-5D6E-409C-BE32-E72D297353CC}">
              <c16:uniqueId val="{00000000-A519-4FD4-AA14-93A3ABC8789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0.96</c:v>
                </c:pt>
                <c:pt idx="2">
                  <c:v>0.65</c:v>
                </c:pt>
                <c:pt idx="3">
                  <c:v>0.52</c:v>
                </c:pt>
                <c:pt idx="4">
                  <c:v>1.48</c:v>
                </c:pt>
              </c:numCache>
            </c:numRef>
          </c:val>
          <c:smooth val="0"/>
          <c:extLst>
            <c:ext xmlns:c16="http://schemas.microsoft.com/office/drawing/2014/chart" uri="{C3380CC4-5D6E-409C-BE32-E72D297353CC}">
              <c16:uniqueId val="{00000001-A519-4FD4-AA14-93A3ABC8789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39.06</c:v>
                </c:pt>
                <c:pt idx="1">
                  <c:v>41.95</c:v>
                </c:pt>
                <c:pt idx="2">
                  <c:v>41.79</c:v>
                </c:pt>
                <c:pt idx="3">
                  <c:v>41.97</c:v>
                </c:pt>
                <c:pt idx="4">
                  <c:v>33.1</c:v>
                </c:pt>
              </c:numCache>
            </c:numRef>
          </c:val>
          <c:extLst>
            <c:ext xmlns:c16="http://schemas.microsoft.com/office/drawing/2014/chart" uri="{C3380CC4-5D6E-409C-BE32-E72D297353CC}">
              <c16:uniqueId val="{00000000-D744-41E7-A91E-83189FA39E5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56.65</c:v>
                </c:pt>
                <c:pt idx="2">
                  <c:v>56.41</c:v>
                </c:pt>
                <c:pt idx="3">
                  <c:v>54.9</c:v>
                </c:pt>
                <c:pt idx="4">
                  <c:v>55.7</c:v>
                </c:pt>
              </c:numCache>
            </c:numRef>
          </c:val>
          <c:smooth val="0"/>
          <c:extLst>
            <c:ext xmlns:c16="http://schemas.microsoft.com/office/drawing/2014/chart" uri="{C3380CC4-5D6E-409C-BE32-E72D297353CC}">
              <c16:uniqueId val="{00000001-D744-41E7-A91E-83189FA39E5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90.72</c:v>
                </c:pt>
                <c:pt idx="1">
                  <c:v>82.5</c:v>
                </c:pt>
                <c:pt idx="2">
                  <c:v>85</c:v>
                </c:pt>
                <c:pt idx="3">
                  <c:v>85</c:v>
                </c:pt>
                <c:pt idx="4">
                  <c:v>85.35</c:v>
                </c:pt>
              </c:numCache>
            </c:numRef>
          </c:val>
          <c:extLst>
            <c:ext xmlns:c16="http://schemas.microsoft.com/office/drawing/2014/chart" uri="{C3380CC4-5D6E-409C-BE32-E72D297353CC}">
              <c16:uniqueId val="{00000000-DC39-43D1-A83A-E5AEADEF9EB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76.13</c:v>
                </c:pt>
                <c:pt idx="2">
                  <c:v>75.12</c:v>
                </c:pt>
                <c:pt idx="3">
                  <c:v>74.27</c:v>
                </c:pt>
                <c:pt idx="4">
                  <c:v>71.81</c:v>
                </c:pt>
              </c:numCache>
            </c:numRef>
          </c:val>
          <c:smooth val="0"/>
          <c:extLst>
            <c:ext xmlns:c16="http://schemas.microsoft.com/office/drawing/2014/chart" uri="{C3380CC4-5D6E-409C-BE32-E72D297353CC}">
              <c16:uniqueId val="{00000001-DC39-43D1-A83A-E5AEADEF9EB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65.88</c:v>
                </c:pt>
                <c:pt idx="1">
                  <c:v>66.56</c:v>
                </c:pt>
                <c:pt idx="2">
                  <c:v>64.38</c:v>
                </c:pt>
                <c:pt idx="3">
                  <c:v>61.01</c:v>
                </c:pt>
                <c:pt idx="4">
                  <c:v>56.79</c:v>
                </c:pt>
              </c:numCache>
            </c:numRef>
          </c:val>
          <c:extLst>
            <c:ext xmlns:c16="http://schemas.microsoft.com/office/drawing/2014/chart" uri="{C3380CC4-5D6E-409C-BE32-E72D297353CC}">
              <c16:uniqueId val="{00000000-7141-4C7E-BAB1-70640E16A01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73.959999999999994</c:v>
                </c:pt>
                <c:pt idx="2">
                  <c:v>75.010000000000005</c:v>
                </c:pt>
                <c:pt idx="3">
                  <c:v>72.760000000000005</c:v>
                </c:pt>
                <c:pt idx="4">
                  <c:v>82.57</c:v>
                </c:pt>
              </c:numCache>
            </c:numRef>
          </c:val>
          <c:smooth val="0"/>
          <c:extLst>
            <c:ext xmlns:c16="http://schemas.microsoft.com/office/drawing/2014/chart" uri="{C3380CC4-5D6E-409C-BE32-E72D297353CC}">
              <c16:uniqueId val="{00000001-7141-4C7E-BAB1-70640E16A01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00-4254-ABA8-6C22E0DDCF2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00-4254-ABA8-6C22E0DDCF2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40-4D8B-B833-1649402A264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40-4D8B-B833-1649402A264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19-4505-9EA8-32CB3C89AC7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19-4505-9EA8-32CB3C89AC7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88-4DA4-B72B-AE328DF19B5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88-4DA4-B72B-AE328DF19B5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773.46</c:v>
                </c:pt>
                <c:pt idx="1">
                  <c:v>705.3</c:v>
                </c:pt>
                <c:pt idx="2">
                  <c:v>621.62</c:v>
                </c:pt>
                <c:pt idx="3">
                  <c:v>560.98</c:v>
                </c:pt>
                <c:pt idx="4">
                  <c:v>557.86</c:v>
                </c:pt>
              </c:numCache>
            </c:numRef>
          </c:val>
          <c:extLst>
            <c:ext xmlns:c16="http://schemas.microsoft.com/office/drawing/2014/chart" uri="{C3380CC4-5D6E-409C-BE32-E72D297353CC}">
              <c16:uniqueId val="{00000000-A0E0-4D34-8874-2B1F69D95C6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1295.06</c:v>
                </c:pt>
                <c:pt idx="2">
                  <c:v>1168.7</c:v>
                </c:pt>
                <c:pt idx="3">
                  <c:v>1245.46</c:v>
                </c:pt>
                <c:pt idx="4">
                  <c:v>834.1</c:v>
                </c:pt>
              </c:numCache>
            </c:numRef>
          </c:val>
          <c:smooth val="0"/>
          <c:extLst>
            <c:ext xmlns:c16="http://schemas.microsoft.com/office/drawing/2014/chart" uri="{C3380CC4-5D6E-409C-BE32-E72D297353CC}">
              <c16:uniqueId val="{00000001-A0E0-4D34-8874-2B1F69D95C6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64.78</c:v>
                </c:pt>
                <c:pt idx="1">
                  <c:v>65.510000000000005</c:v>
                </c:pt>
                <c:pt idx="2">
                  <c:v>63.79</c:v>
                </c:pt>
                <c:pt idx="3">
                  <c:v>60.04</c:v>
                </c:pt>
                <c:pt idx="4">
                  <c:v>54.14</c:v>
                </c:pt>
              </c:numCache>
            </c:numRef>
          </c:val>
          <c:extLst>
            <c:ext xmlns:c16="http://schemas.microsoft.com/office/drawing/2014/chart" uri="{C3380CC4-5D6E-409C-BE32-E72D297353CC}">
              <c16:uniqueId val="{00000000-A3EA-4C00-9CDF-83DEAD63B56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53.29</c:v>
                </c:pt>
                <c:pt idx="2">
                  <c:v>53.59</c:v>
                </c:pt>
                <c:pt idx="3">
                  <c:v>51.08</c:v>
                </c:pt>
                <c:pt idx="4">
                  <c:v>64.44</c:v>
                </c:pt>
              </c:numCache>
            </c:numRef>
          </c:val>
          <c:smooth val="0"/>
          <c:extLst>
            <c:ext xmlns:c16="http://schemas.microsoft.com/office/drawing/2014/chart" uri="{C3380CC4-5D6E-409C-BE32-E72D297353CC}">
              <c16:uniqueId val="{00000001-A3EA-4C00-9CDF-83DEAD63B56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103.47</c:v>
                </c:pt>
                <c:pt idx="1">
                  <c:v>104.37</c:v>
                </c:pt>
                <c:pt idx="2">
                  <c:v>106.22</c:v>
                </c:pt>
                <c:pt idx="3">
                  <c:v>109.43</c:v>
                </c:pt>
                <c:pt idx="4">
                  <c:v>133.09</c:v>
                </c:pt>
              </c:numCache>
            </c:numRef>
          </c:val>
          <c:extLst>
            <c:ext xmlns:c16="http://schemas.microsoft.com/office/drawing/2014/chart" uri="{C3380CC4-5D6E-409C-BE32-E72D297353CC}">
              <c16:uniqueId val="{00000000-EA79-415F-9B2E-72D66F25C8E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259.02</c:v>
                </c:pt>
                <c:pt idx="2">
                  <c:v>259.79000000000002</c:v>
                </c:pt>
                <c:pt idx="3">
                  <c:v>262.13</c:v>
                </c:pt>
                <c:pt idx="4">
                  <c:v>197.14</c:v>
                </c:pt>
              </c:numCache>
            </c:numRef>
          </c:val>
          <c:smooth val="0"/>
          <c:extLst>
            <c:ext xmlns:c16="http://schemas.microsoft.com/office/drawing/2014/chart" uri="{C3380CC4-5D6E-409C-BE32-E72D297353CC}">
              <c16:uniqueId val="{00000001-EA79-415F-9B2E-72D66F25C8E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山梨県　山中湖村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5835</v>
      </c>
      <c r="AM8" s="51"/>
      <c r="AN8" s="51"/>
      <c r="AO8" s="51"/>
      <c r="AP8" s="51"/>
      <c r="AQ8" s="51"/>
      <c r="AR8" s="51"/>
      <c r="AS8" s="51"/>
      <c r="AT8" s="47">
        <f>データ!$S$6</f>
        <v>53.05</v>
      </c>
      <c r="AU8" s="47"/>
      <c r="AV8" s="47"/>
      <c r="AW8" s="47"/>
      <c r="AX8" s="47"/>
      <c r="AY8" s="47"/>
      <c r="AZ8" s="47"/>
      <c r="BA8" s="47"/>
      <c r="BB8" s="47">
        <f>データ!$T$6</f>
        <v>109.99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89.81</v>
      </c>
      <c r="Q10" s="47"/>
      <c r="R10" s="47"/>
      <c r="S10" s="47"/>
      <c r="T10" s="47"/>
      <c r="U10" s="47"/>
      <c r="V10" s="47"/>
      <c r="W10" s="51">
        <f>データ!$Q$6</f>
        <v>858</v>
      </c>
      <c r="X10" s="51"/>
      <c r="Y10" s="51"/>
      <c r="Z10" s="51"/>
      <c r="AA10" s="51"/>
      <c r="AB10" s="51"/>
      <c r="AC10" s="51"/>
      <c r="AD10" s="2"/>
      <c r="AE10" s="2"/>
      <c r="AF10" s="2"/>
      <c r="AG10" s="2"/>
      <c r="AH10" s="2"/>
      <c r="AI10" s="2"/>
      <c r="AJ10" s="2"/>
      <c r="AK10" s="2"/>
      <c r="AL10" s="51">
        <f>データ!$U$6</f>
        <v>5238</v>
      </c>
      <c r="AM10" s="51"/>
      <c r="AN10" s="51"/>
      <c r="AO10" s="51"/>
      <c r="AP10" s="51"/>
      <c r="AQ10" s="51"/>
      <c r="AR10" s="51"/>
      <c r="AS10" s="51"/>
      <c r="AT10" s="47">
        <f>データ!$V$6</f>
        <v>6.86</v>
      </c>
      <c r="AU10" s="47"/>
      <c r="AV10" s="47"/>
      <c r="AW10" s="47"/>
      <c r="AX10" s="47"/>
      <c r="AY10" s="47"/>
      <c r="AZ10" s="47"/>
      <c r="BA10" s="47"/>
      <c r="BB10" s="47">
        <f>データ!$W$6</f>
        <v>763.56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56" t="s">
        <v>25</v>
      </c>
      <c r="BM14" s="57"/>
      <c r="BN14" s="57"/>
      <c r="BO14" s="57"/>
      <c r="BP14" s="57"/>
      <c r="BQ14" s="57"/>
      <c r="BR14" s="57"/>
      <c r="BS14" s="57"/>
      <c r="BT14" s="57"/>
      <c r="BU14" s="57"/>
      <c r="BV14" s="57"/>
      <c r="BW14" s="57"/>
      <c r="BX14" s="57"/>
      <c r="BY14" s="57"/>
      <c r="BZ14" s="58"/>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114</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26</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113</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67" t="s">
        <v>27</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8"/>
      <c r="BM60" s="79"/>
      <c r="BN60" s="79"/>
      <c r="BO60" s="79"/>
      <c r="BP60" s="79"/>
      <c r="BQ60" s="79"/>
      <c r="BR60" s="79"/>
      <c r="BS60" s="79"/>
      <c r="BT60" s="79"/>
      <c r="BU60" s="79"/>
      <c r="BV60" s="79"/>
      <c r="BW60" s="79"/>
      <c r="BX60" s="79"/>
      <c r="BY60" s="79"/>
      <c r="BZ60" s="80"/>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28</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KGuLTvQr9zJGga/o1RsjRHDAfnbLIyLgupa1G2s7O9wPg9AGT0I17CiGW0QB66lgqANlEy48CRfku0kcvPRwlw==" saltValue="1WPUZmmRG20IgXQjRl883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29" t="s">
        <v>54</v>
      </c>
      <c r="B4" s="31"/>
      <c r="C4" s="31"/>
      <c r="D4" s="31"/>
      <c r="E4" s="31"/>
      <c r="F4" s="31"/>
      <c r="G4" s="31"/>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194255</v>
      </c>
      <c r="D6" s="34">
        <f t="shared" si="3"/>
        <v>47</v>
      </c>
      <c r="E6" s="34">
        <f t="shared" si="3"/>
        <v>1</v>
      </c>
      <c r="F6" s="34">
        <f t="shared" si="3"/>
        <v>0</v>
      </c>
      <c r="G6" s="34">
        <f t="shared" si="3"/>
        <v>0</v>
      </c>
      <c r="H6" s="34" t="str">
        <f t="shared" si="3"/>
        <v>山梨県　山中湖村</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89.81</v>
      </c>
      <c r="Q6" s="35">
        <f t="shared" si="3"/>
        <v>858</v>
      </c>
      <c r="R6" s="35">
        <f t="shared" si="3"/>
        <v>5835</v>
      </c>
      <c r="S6" s="35">
        <f t="shared" si="3"/>
        <v>53.05</v>
      </c>
      <c r="T6" s="35">
        <f t="shared" si="3"/>
        <v>109.99</v>
      </c>
      <c r="U6" s="35">
        <f t="shared" si="3"/>
        <v>5238</v>
      </c>
      <c r="V6" s="35">
        <f t="shared" si="3"/>
        <v>6.86</v>
      </c>
      <c r="W6" s="35">
        <f t="shared" si="3"/>
        <v>763.56</v>
      </c>
      <c r="X6" s="36">
        <f>IF(X7="",NA(),X7)</f>
        <v>65.88</v>
      </c>
      <c r="Y6" s="36">
        <f t="shared" ref="Y6:AG6" si="4">IF(Y7="",NA(),Y7)</f>
        <v>66.56</v>
      </c>
      <c r="Z6" s="36">
        <f t="shared" si="4"/>
        <v>64.38</v>
      </c>
      <c r="AA6" s="36">
        <f t="shared" si="4"/>
        <v>61.01</v>
      </c>
      <c r="AB6" s="36">
        <f t="shared" si="4"/>
        <v>56.79</v>
      </c>
      <c r="AC6" s="36">
        <f t="shared" si="4"/>
        <v>76.650000000000006</v>
      </c>
      <c r="AD6" s="36">
        <f t="shared" si="4"/>
        <v>73.959999999999994</v>
      </c>
      <c r="AE6" s="36">
        <f t="shared" si="4"/>
        <v>75.010000000000005</v>
      </c>
      <c r="AF6" s="36">
        <f t="shared" si="4"/>
        <v>72.760000000000005</v>
      </c>
      <c r="AG6" s="36">
        <f t="shared" si="4"/>
        <v>82.57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773.46</v>
      </c>
      <c r="BF6" s="36">
        <f t="shared" ref="BF6:BN6" si="7">IF(BF7="",NA(),BF7)</f>
        <v>705.3</v>
      </c>
      <c r="BG6" s="36">
        <f t="shared" si="7"/>
        <v>621.62</v>
      </c>
      <c r="BH6" s="36">
        <f t="shared" si="7"/>
        <v>560.98</v>
      </c>
      <c r="BI6" s="36">
        <f t="shared" si="7"/>
        <v>557.86</v>
      </c>
      <c r="BJ6" s="36">
        <f t="shared" si="7"/>
        <v>1346.23</v>
      </c>
      <c r="BK6" s="36">
        <f t="shared" si="7"/>
        <v>1295.06</v>
      </c>
      <c r="BL6" s="36">
        <f t="shared" si="7"/>
        <v>1168.7</v>
      </c>
      <c r="BM6" s="36">
        <f t="shared" si="7"/>
        <v>1245.46</v>
      </c>
      <c r="BN6" s="36">
        <f t="shared" si="7"/>
        <v>834.1</v>
      </c>
      <c r="BO6" s="35" t="str">
        <f>IF(BO7="","",IF(BO7="-","【-】","【"&amp;SUBSTITUTE(TEXT(BO7,"#,##0.00"),"-","△")&amp;"】"))</f>
        <v>【949.15】</v>
      </c>
      <c r="BP6" s="36">
        <f>IF(BP7="",NA(),BP7)</f>
        <v>64.78</v>
      </c>
      <c r="BQ6" s="36">
        <f t="shared" ref="BQ6:BY6" si="8">IF(BQ7="",NA(),BQ7)</f>
        <v>65.510000000000005</v>
      </c>
      <c r="BR6" s="36">
        <f t="shared" si="8"/>
        <v>63.79</v>
      </c>
      <c r="BS6" s="36">
        <f t="shared" si="8"/>
        <v>60.04</v>
      </c>
      <c r="BT6" s="36">
        <f t="shared" si="8"/>
        <v>54.14</v>
      </c>
      <c r="BU6" s="36">
        <f t="shared" si="8"/>
        <v>53.41</v>
      </c>
      <c r="BV6" s="36">
        <f t="shared" si="8"/>
        <v>53.29</v>
      </c>
      <c r="BW6" s="36">
        <f t="shared" si="8"/>
        <v>53.59</v>
      </c>
      <c r="BX6" s="36">
        <f t="shared" si="8"/>
        <v>51.08</v>
      </c>
      <c r="BY6" s="36">
        <f t="shared" si="8"/>
        <v>64.44</v>
      </c>
      <c r="BZ6" s="35" t="str">
        <f>IF(BZ7="","",IF(BZ7="-","【-】","【"&amp;SUBSTITUTE(TEXT(BZ7,"#,##0.00"),"-","△")&amp;"】"))</f>
        <v>【55.87】</v>
      </c>
      <c r="CA6" s="36">
        <f>IF(CA7="",NA(),CA7)</f>
        <v>103.47</v>
      </c>
      <c r="CB6" s="36">
        <f t="shared" ref="CB6:CJ6" si="9">IF(CB7="",NA(),CB7)</f>
        <v>104.37</v>
      </c>
      <c r="CC6" s="36">
        <f t="shared" si="9"/>
        <v>106.22</v>
      </c>
      <c r="CD6" s="36">
        <f t="shared" si="9"/>
        <v>109.43</v>
      </c>
      <c r="CE6" s="36">
        <f t="shared" si="9"/>
        <v>133.09</v>
      </c>
      <c r="CF6" s="36">
        <f t="shared" si="9"/>
        <v>277.39999999999998</v>
      </c>
      <c r="CG6" s="36">
        <f t="shared" si="9"/>
        <v>259.02</v>
      </c>
      <c r="CH6" s="36">
        <f t="shared" si="9"/>
        <v>259.79000000000002</v>
      </c>
      <c r="CI6" s="36">
        <f t="shared" si="9"/>
        <v>262.13</v>
      </c>
      <c r="CJ6" s="36">
        <f t="shared" si="9"/>
        <v>197.14</v>
      </c>
      <c r="CK6" s="35" t="str">
        <f>IF(CK7="","",IF(CK7="-","【-】","【"&amp;SUBSTITUTE(TEXT(CK7,"#,##0.00"),"-","△")&amp;"】"))</f>
        <v>【288.19】</v>
      </c>
      <c r="CL6" s="36">
        <f>IF(CL7="",NA(),CL7)</f>
        <v>39.06</v>
      </c>
      <c r="CM6" s="36">
        <f t="shared" ref="CM6:CU6" si="10">IF(CM7="",NA(),CM7)</f>
        <v>41.95</v>
      </c>
      <c r="CN6" s="36">
        <f t="shared" si="10"/>
        <v>41.79</v>
      </c>
      <c r="CO6" s="36">
        <f t="shared" si="10"/>
        <v>41.97</v>
      </c>
      <c r="CP6" s="36">
        <f t="shared" si="10"/>
        <v>33.1</v>
      </c>
      <c r="CQ6" s="36">
        <f t="shared" si="10"/>
        <v>56.19</v>
      </c>
      <c r="CR6" s="36">
        <f t="shared" si="10"/>
        <v>56.65</v>
      </c>
      <c r="CS6" s="36">
        <f t="shared" si="10"/>
        <v>56.41</v>
      </c>
      <c r="CT6" s="36">
        <f t="shared" si="10"/>
        <v>54.9</v>
      </c>
      <c r="CU6" s="36">
        <f t="shared" si="10"/>
        <v>55.7</v>
      </c>
      <c r="CV6" s="35" t="str">
        <f>IF(CV7="","",IF(CV7="-","【-】","【"&amp;SUBSTITUTE(TEXT(CV7,"#,##0.00"),"-","△")&amp;"】"))</f>
        <v>【56.31】</v>
      </c>
      <c r="CW6" s="36">
        <f>IF(CW7="",NA(),CW7)</f>
        <v>90.72</v>
      </c>
      <c r="CX6" s="36">
        <f t="shared" ref="CX6:DF6" si="11">IF(CX7="",NA(),CX7)</f>
        <v>82.5</v>
      </c>
      <c r="CY6" s="36">
        <f t="shared" si="11"/>
        <v>85</v>
      </c>
      <c r="CZ6" s="36">
        <f t="shared" si="11"/>
        <v>85</v>
      </c>
      <c r="DA6" s="36">
        <f t="shared" si="11"/>
        <v>85.35</v>
      </c>
      <c r="DB6" s="36">
        <f t="shared" si="11"/>
        <v>77.180000000000007</v>
      </c>
      <c r="DC6" s="36">
        <f t="shared" si="11"/>
        <v>76.13</v>
      </c>
      <c r="DD6" s="36">
        <f t="shared" si="11"/>
        <v>75.12</v>
      </c>
      <c r="DE6" s="36">
        <f t="shared" si="11"/>
        <v>74.27</v>
      </c>
      <c r="DF6" s="36">
        <f t="shared" si="11"/>
        <v>71.81</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0.26</v>
      </c>
      <c r="EH6" s="35">
        <f t="shared" si="14"/>
        <v>0</v>
      </c>
      <c r="EI6" s="36">
        <f t="shared" si="14"/>
        <v>0.8</v>
      </c>
      <c r="EJ6" s="36">
        <f t="shared" si="14"/>
        <v>0.96</v>
      </c>
      <c r="EK6" s="36">
        <f t="shared" si="14"/>
        <v>0.65</v>
      </c>
      <c r="EL6" s="36">
        <f t="shared" si="14"/>
        <v>0.52</v>
      </c>
      <c r="EM6" s="36">
        <f t="shared" si="14"/>
        <v>1.48</v>
      </c>
      <c r="EN6" s="35" t="str">
        <f>IF(EN7="","",IF(EN7="-","【-】","【"&amp;SUBSTITUTE(TEXT(EN7,"#,##0.00"),"-","△")&amp;"】"))</f>
        <v>【0.80】</v>
      </c>
    </row>
    <row r="7" spans="1:144" s="37" customFormat="1" x14ac:dyDescent="0.15">
      <c r="A7" s="29"/>
      <c r="B7" s="38">
        <v>2020</v>
      </c>
      <c r="C7" s="38">
        <v>194255</v>
      </c>
      <c r="D7" s="38">
        <v>47</v>
      </c>
      <c r="E7" s="38">
        <v>1</v>
      </c>
      <c r="F7" s="38">
        <v>0</v>
      </c>
      <c r="G7" s="38">
        <v>0</v>
      </c>
      <c r="H7" s="38" t="s">
        <v>95</v>
      </c>
      <c r="I7" s="38" t="s">
        <v>96</v>
      </c>
      <c r="J7" s="38" t="s">
        <v>97</v>
      </c>
      <c r="K7" s="38" t="s">
        <v>98</v>
      </c>
      <c r="L7" s="38" t="s">
        <v>99</v>
      </c>
      <c r="M7" s="38" t="s">
        <v>100</v>
      </c>
      <c r="N7" s="39" t="s">
        <v>101</v>
      </c>
      <c r="O7" s="39" t="s">
        <v>102</v>
      </c>
      <c r="P7" s="39">
        <v>89.81</v>
      </c>
      <c r="Q7" s="39">
        <v>858</v>
      </c>
      <c r="R7" s="39">
        <v>5835</v>
      </c>
      <c r="S7" s="39">
        <v>53.05</v>
      </c>
      <c r="T7" s="39">
        <v>109.99</v>
      </c>
      <c r="U7" s="39">
        <v>5238</v>
      </c>
      <c r="V7" s="39">
        <v>6.86</v>
      </c>
      <c r="W7" s="39">
        <v>763.56</v>
      </c>
      <c r="X7" s="39">
        <v>65.88</v>
      </c>
      <c r="Y7" s="39">
        <v>66.56</v>
      </c>
      <c r="Z7" s="39">
        <v>64.38</v>
      </c>
      <c r="AA7" s="39">
        <v>61.01</v>
      </c>
      <c r="AB7" s="39">
        <v>56.79</v>
      </c>
      <c r="AC7" s="39">
        <v>76.650000000000006</v>
      </c>
      <c r="AD7" s="39">
        <v>73.959999999999994</v>
      </c>
      <c r="AE7" s="39">
        <v>75.010000000000005</v>
      </c>
      <c r="AF7" s="39">
        <v>72.760000000000005</v>
      </c>
      <c r="AG7" s="39">
        <v>82.57</v>
      </c>
      <c r="AH7" s="39">
        <v>78.36</v>
      </c>
      <c r="AI7" s="39"/>
      <c r="AJ7" s="39"/>
      <c r="AK7" s="39"/>
      <c r="AL7" s="39"/>
      <c r="AM7" s="39"/>
      <c r="AN7" s="39"/>
      <c r="AO7" s="39"/>
      <c r="AP7" s="39"/>
      <c r="AQ7" s="39"/>
      <c r="AR7" s="39"/>
      <c r="AS7" s="39"/>
      <c r="AT7" s="39"/>
      <c r="AU7" s="39"/>
      <c r="AV7" s="39"/>
      <c r="AW7" s="39"/>
      <c r="AX7" s="39"/>
      <c r="AY7" s="39"/>
      <c r="AZ7" s="39"/>
      <c r="BA7" s="39"/>
      <c r="BB7" s="39"/>
      <c r="BC7" s="39"/>
      <c r="BD7" s="39"/>
      <c r="BE7" s="39">
        <v>773.46</v>
      </c>
      <c r="BF7" s="39">
        <v>705.3</v>
      </c>
      <c r="BG7" s="39">
        <v>621.62</v>
      </c>
      <c r="BH7" s="39">
        <v>560.98</v>
      </c>
      <c r="BI7" s="39">
        <v>557.86</v>
      </c>
      <c r="BJ7" s="39">
        <v>1346.23</v>
      </c>
      <c r="BK7" s="39">
        <v>1295.06</v>
      </c>
      <c r="BL7" s="39">
        <v>1168.7</v>
      </c>
      <c r="BM7" s="39">
        <v>1245.46</v>
      </c>
      <c r="BN7" s="39">
        <v>834.1</v>
      </c>
      <c r="BO7" s="39">
        <v>949.15</v>
      </c>
      <c r="BP7" s="39">
        <v>64.78</v>
      </c>
      <c r="BQ7" s="39">
        <v>65.510000000000005</v>
      </c>
      <c r="BR7" s="39">
        <v>63.79</v>
      </c>
      <c r="BS7" s="39">
        <v>60.04</v>
      </c>
      <c r="BT7" s="39">
        <v>54.14</v>
      </c>
      <c r="BU7" s="39">
        <v>53.41</v>
      </c>
      <c r="BV7" s="39">
        <v>53.29</v>
      </c>
      <c r="BW7" s="39">
        <v>53.59</v>
      </c>
      <c r="BX7" s="39">
        <v>51.08</v>
      </c>
      <c r="BY7" s="39">
        <v>64.44</v>
      </c>
      <c r="BZ7" s="39">
        <v>55.87</v>
      </c>
      <c r="CA7" s="39">
        <v>103.47</v>
      </c>
      <c r="CB7" s="39">
        <v>104.37</v>
      </c>
      <c r="CC7" s="39">
        <v>106.22</v>
      </c>
      <c r="CD7" s="39">
        <v>109.43</v>
      </c>
      <c r="CE7" s="39">
        <v>133.09</v>
      </c>
      <c r="CF7" s="39">
        <v>277.39999999999998</v>
      </c>
      <c r="CG7" s="39">
        <v>259.02</v>
      </c>
      <c r="CH7" s="39">
        <v>259.79000000000002</v>
      </c>
      <c r="CI7" s="39">
        <v>262.13</v>
      </c>
      <c r="CJ7" s="39">
        <v>197.14</v>
      </c>
      <c r="CK7" s="39">
        <v>288.19</v>
      </c>
      <c r="CL7" s="39">
        <v>39.06</v>
      </c>
      <c r="CM7" s="39">
        <v>41.95</v>
      </c>
      <c r="CN7" s="39">
        <v>41.79</v>
      </c>
      <c r="CO7" s="39">
        <v>41.97</v>
      </c>
      <c r="CP7" s="39">
        <v>33.1</v>
      </c>
      <c r="CQ7" s="39">
        <v>56.19</v>
      </c>
      <c r="CR7" s="39">
        <v>56.65</v>
      </c>
      <c r="CS7" s="39">
        <v>56.41</v>
      </c>
      <c r="CT7" s="39">
        <v>54.9</v>
      </c>
      <c r="CU7" s="39">
        <v>55.7</v>
      </c>
      <c r="CV7" s="39">
        <v>56.31</v>
      </c>
      <c r="CW7" s="39">
        <v>90.72</v>
      </c>
      <c r="CX7" s="39">
        <v>82.5</v>
      </c>
      <c r="CY7" s="39">
        <v>85</v>
      </c>
      <c r="CZ7" s="39">
        <v>85</v>
      </c>
      <c r="DA7" s="39">
        <v>85.35</v>
      </c>
      <c r="DB7" s="39">
        <v>77.180000000000007</v>
      </c>
      <c r="DC7" s="39">
        <v>76.13</v>
      </c>
      <c r="DD7" s="39">
        <v>75.12</v>
      </c>
      <c r="DE7" s="39">
        <v>74.27</v>
      </c>
      <c r="DF7" s="39">
        <v>71.81</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0.26</v>
      </c>
      <c r="EH7" s="39">
        <v>0</v>
      </c>
      <c r="EI7" s="39">
        <v>0.8</v>
      </c>
      <c r="EJ7" s="39">
        <v>0.96</v>
      </c>
      <c r="EK7" s="39">
        <v>0.65</v>
      </c>
      <c r="EL7" s="39">
        <v>0.52</v>
      </c>
      <c r="EM7" s="39">
        <v>1.48</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2021-12-03T07:03:11Z</dcterms:created>
  <dcterms:modified xsi:type="dcterms:W3CDTF">2022-02-21T05:21:41Z</dcterms:modified>
  <cp:category/>
</cp:coreProperties>
</file>