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環境水道課\R３年度\上水道事業_03\調査・照会\R040107_【市町村課：126〆】公営企業に係わる経営比較分析表（令和２年度）の分析等について（依頼）\"/>
    </mc:Choice>
  </mc:AlternateContent>
  <workbookProtection workbookAlgorithmName="SHA-512" workbookHashValue="skUXLmaJm2BeLC6U3jbHVbnaEX5ZZrUqGRtst/V2FOiBuLlkESoMhBeK0w7Ms9Gg4FnlLtZEB7q6CedKbIWHiw==" workbookSaltValue="SavXLyZ9u5do5qgpn52sV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<sst xmlns="http://schemas.openxmlformats.org/spreadsheetml/2006/main" count="241" uniqueCount="119">
  <si>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</si>
  <si>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</si>
  <si>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</si>
  <si>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</si>
  <si>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</si>
  <si>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</si>
  <si>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</si>
  <si>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</si>
  <si>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</si>
  <si>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</si>
  <si>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</si>
  <si>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</si>
  <si>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</si>
  <si>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</si>
  <si>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</si>
  <si>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</si>
  <si>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</si>
  <si>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</si>
  <si>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</si>
  <si>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</si>
  <si>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</si>
  <si>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</si>
  <si>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</si>
  <si>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</si>
  <si>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</si>
  <si>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</si>
  <si>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</si>
  <si>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</si>
  <si>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</si>
  <si>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</si>
  <si>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</si>
  <si>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</si>
  <si>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</si>
  <si>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</si>
  <si>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</si>
  <si>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</si>
  <si>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</si>
  <si>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</si>
  <si>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</si>
  <si>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</si>
  <si>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</si>
  <si>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</si>
  <si>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</si>
  <si>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</si>
  <si>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</si>
  <si>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</si>
  <si>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</si>
  <si>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</si>
  <si>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</si>
  <si>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</si>
  <si>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</si>
  <si>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</si>
  <si>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</si>
  <si>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</si>
  <si>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</si>
  <si>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</si>
  <si>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</si>
  <si>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</si>
  <si>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</si>
  <si>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</si>
  <si>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</si>
  <si>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</si>
  <si>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</si>
  <si>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</si>
  <si>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</si>
  <si>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</si>
  <si>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</si>
  <si>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</si>
  <si>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</si>
  <si>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</si>
  <si>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</si>
  <si>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</si>
  <si>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</si>
  <si>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</si>
  <si>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</si>
  <si>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</si>
  <si>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</si>
  <si>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</si>
  <si>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</si>
  <si>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</si>
  <si>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</si>
  <si>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</si>
  <si>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</si>
  <si>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</si>
  <si>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</si>
  <si>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</si>
  <si>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</si>
  <si>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</si>
  <si>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</si>
  <si>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</si>
  <si>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</si>
  <si>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</si>
  <si>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</si>
  <si>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</si>
  <si>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</si>
  <si>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</si>
  <si>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</si>
  <si>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</si>
  <si>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忍野村</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</si>
  <si>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</si>
  <si>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</si>
  <si>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</si>
  <si>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</si>
  <si>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</si>
  <si>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</si>
  <si>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</si>
  <si>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</si>
  <si>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</si>
  <si>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</si>
  <si>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</si>
  <si>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</si>
  <si>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</si>
  <si>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</si>
  <si>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</si>
  <si>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</si>
  <si>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</si>
  <si>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本村の下水道事業は、50％前後の収益的収支率及び経費回収率が類似団体と比較しても以前低い水準にある。経費回収率からもわかるとおり、経営に必要な経費の多くを使用料収入以外から賄っており、健全性な経営状況ではないといえる。　　　　　　　　　   
 今後は、更なる水洗化率の向上や経費回収率などの向上を図る対策を講じ、また、PDCAサイクルにより継続的な進捗管理を行い経営状況の改善を図る必要がある。</t>
    <phoneticPr fontId="4"/>
  </si>
  <si>
    <t>　下水道施設の布設後30年が経過しており、施設の計画的な更新等に向けて経営の健全化を図るとともに、効率的な長寿命化対策を徐々に進める必要がある。主に令和４年度に下水道ストックマネジメント計画を策定、令和５年度に実施方針を策定、令和６年度以降から修繕・改築事業を進めていく計画である。</t>
    <rPh sb="1" eb="4">
      <t>ゲスイドウ</t>
    </rPh>
    <rPh sb="4" eb="6">
      <t>シセツ</t>
    </rPh>
    <rPh sb="7" eb="9">
      <t>フセツ</t>
    </rPh>
    <rPh sb="9" eb="10">
      <t>ゴ</t>
    </rPh>
    <rPh sb="12" eb="13">
      <t>ネン</t>
    </rPh>
    <rPh sb="14" eb="16">
      <t>ケイカ</t>
    </rPh>
    <rPh sb="72" eb="73">
      <t>オモ</t>
    </rPh>
    <rPh sb="74" eb="76">
      <t>レイワ</t>
    </rPh>
    <rPh sb="77" eb="78">
      <t>ネン</t>
    </rPh>
    <rPh sb="78" eb="79">
      <t>ド</t>
    </rPh>
    <rPh sb="80" eb="83">
      <t>ゲスイドウ</t>
    </rPh>
    <rPh sb="93" eb="95">
      <t>ケイカク</t>
    </rPh>
    <rPh sb="96" eb="98">
      <t>サクテイ</t>
    </rPh>
    <rPh sb="99" eb="101">
      <t>レイワ</t>
    </rPh>
    <rPh sb="102" eb="104">
      <t>ネンド</t>
    </rPh>
    <rPh sb="105" eb="107">
      <t>ジッシ</t>
    </rPh>
    <rPh sb="107" eb="109">
      <t>ホウシン</t>
    </rPh>
    <rPh sb="110" eb="112">
      <t>サクテイ</t>
    </rPh>
    <rPh sb="113" eb="115">
      <t>レイワ</t>
    </rPh>
    <rPh sb="116" eb="117">
      <t>ネン</t>
    </rPh>
    <rPh sb="117" eb="118">
      <t>ド</t>
    </rPh>
    <rPh sb="118" eb="120">
      <t>イコウ</t>
    </rPh>
    <rPh sb="122" eb="124">
      <t>シュウゼン</t>
    </rPh>
    <rPh sb="125" eb="127">
      <t>カイチク</t>
    </rPh>
    <rPh sb="127" eb="129">
      <t>ジギョウ</t>
    </rPh>
    <rPh sb="130" eb="131">
      <t>スス</t>
    </rPh>
    <rPh sb="135" eb="137">
      <t>ケイカク</t>
    </rPh>
    <phoneticPr fontId="4"/>
  </si>
  <si>
    <t>　使用料収入以外の収入に依存している比率が高いため、更なる水洗化率の向上や経費回収率の向上などの対策を進め、PDCAサイクルにより継続的な進捗管理を行い経営状況の改善を図る必要がある。　　　
 また、今後の計画的な施設や管路の更新を中長期的な視点で図っていく必要がある。主に下水道管渠の新設、地震対策及び修繕・改築事業については、事業の平準化を行い、計画的に実施していく。</t>
    <rPh sb="135" eb="136">
      <t>オモ</t>
    </rPh>
    <rPh sb="137" eb="140">
      <t>ゲスイドウ</t>
    </rPh>
    <rPh sb="140" eb="142">
      <t>カンキョ</t>
    </rPh>
    <rPh sb="143" eb="145">
      <t>シンセツ</t>
    </rPh>
    <rPh sb="146" eb="148">
      <t>ジシン</t>
    </rPh>
    <rPh sb="148" eb="150">
      <t>タイサク</t>
    </rPh>
    <rPh sb="150" eb="151">
      <t>オヨ</t>
    </rPh>
    <rPh sb="152" eb="154">
      <t>シュウゼン</t>
    </rPh>
    <rPh sb="155" eb="157">
      <t>カイチク</t>
    </rPh>
    <rPh sb="157" eb="159">
      <t>ジギョウ</t>
    </rPh>
    <rPh sb="165" eb="167">
      <t>ジギョウ</t>
    </rPh>
    <rPh sb="168" eb="171">
      <t>ヘイジュンカ</t>
    </rPh>
    <rPh sb="172" eb="173">
      <t>オコナ</t>
    </rPh>
    <rPh sb="175" eb="178">
      <t>ケイカクテキ</t>
    </rPh>
    <rPh sb="179" eb="181">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</si>
</sst>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1.75</c:v>
                </c:pt>
                <c:pt idx="1">
                  <c:v>0</c:v>
                </c:pt>
                <c:pt idx="2" formatCode="#,##0.00;&quot;△&quot;#,##0.00;&quot;-&quot;">
                  <c:v>3.81</c:v>
                </c:pt>
                <c:pt idx="3">
                  <c:v>0</c:v>
                </c:pt>
                <c:pt idx="4">
                  <c:v>0</c:v>
                </c:pt>
              </c:numCache>
            </c:numRef>
          </c:val>
          <c:extLst>
            <c:ext xmlns:c16="http://schemas.microsoft.com/office/drawing/2014/chart" uri="{C3380CC4-5D6E-409C-BE32-E72D297353CC}">
              <c16:uniqueId val="{00000000-8899-4CB0-9DA9-9666D398711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0.13</c:v>
                </c:pt>
                <c:pt idx="2">
                  <c:v>0.16</c:v>
                </c:pt>
                <c:pt idx="3">
                  <c:v>0.1</c:v>
                </c:pt>
                <c:pt idx="4">
                  <c:v>0.09</c:v>
                </c:pt>
              </c:numCache>
            </c:numRef>
          </c:val>
          <c:smooth val="0"/>
          <c:extLst>
            <c:ext xmlns:c16="http://schemas.microsoft.com/office/drawing/2014/chart" uri="{C3380CC4-5D6E-409C-BE32-E72D297353CC}">
              <c16:uniqueId val="{00000001-8899-4CB0-9DA9-9666D398711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F7-4D10-9BF1-D5B13E9AC8C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49.25</c:v>
                </c:pt>
                <c:pt idx="1">
                  <c:v>50.24</c:v>
                </c:pt>
                <c:pt idx="2">
                  <c:v>57.54</c:v>
                </c:pt>
                <c:pt idx="3">
                  <c:v>55.55</c:v>
                </c:pt>
                <c:pt idx="4">
                  <c:v>55.84</c:v>
                </c:pt>
              </c:numCache>
            </c:numRef>
          </c:val>
          <c:smooth val="0"/>
          <c:extLst>
            <c:ext xmlns:c16="http://schemas.microsoft.com/office/drawing/2014/chart" uri="{C3380CC4-5D6E-409C-BE32-E72D297353CC}">
              <c16:uniqueId val="{00000001-03F7-4D10-9BF1-D5B13E9AC8C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85.06</c:v>
                </c:pt>
                <c:pt idx="1">
                  <c:v>77.099999999999994</c:v>
                </c:pt>
                <c:pt idx="2">
                  <c:v>79.67</c:v>
                </c:pt>
                <c:pt idx="3">
                  <c:v>79.8</c:v>
                </c:pt>
                <c:pt idx="4">
                  <c:v>79.430000000000007</c:v>
                </c:pt>
              </c:numCache>
            </c:numRef>
          </c:val>
          <c:extLst>
            <c:ext xmlns:c16="http://schemas.microsoft.com/office/drawing/2014/chart" uri="{C3380CC4-5D6E-409C-BE32-E72D297353CC}">
              <c16:uniqueId val="{00000000-5EEE-4422-A393-473AED97EC4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84.17</c:v>
                </c:pt>
                <c:pt idx="2">
                  <c:v>92.87</c:v>
                </c:pt>
                <c:pt idx="3">
                  <c:v>91.64</c:v>
                </c:pt>
                <c:pt idx="4">
                  <c:v>92.34</c:v>
                </c:pt>
              </c:numCache>
            </c:numRef>
          </c:val>
          <c:smooth val="0"/>
          <c:extLst>
            <c:ext xmlns:c16="http://schemas.microsoft.com/office/drawing/2014/chart" uri="{C3380CC4-5D6E-409C-BE32-E72D297353CC}">
              <c16:uniqueId val="{00000001-5EEE-4422-A393-473AED97EC4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50.19</c:v>
                </c:pt>
                <c:pt idx="1">
                  <c:v>53.13</c:v>
                </c:pt>
                <c:pt idx="2">
                  <c:v>57.48</c:v>
                </c:pt>
                <c:pt idx="3">
                  <c:v>59.45</c:v>
                </c:pt>
                <c:pt idx="4">
                  <c:v>64.040000000000006</c:v>
                </c:pt>
              </c:numCache>
            </c:numRef>
          </c:val>
          <c:extLst>
            <c:ext xmlns:c16="http://schemas.microsoft.com/office/drawing/2014/chart" uri="{C3380CC4-5D6E-409C-BE32-E72D297353CC}">
              <c16:uniqueId val="{00000000-2EFE-49D9-9556-F3D3E68422C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FE-49D9-9556-F3D3E68422C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58-473C-9231-DB360118D50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58-473C-9231-DB360118D50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5E-4B02-9EC8-F855ED9A5BC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5E-4B02-9EC8-F855ED9A5BC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33-4165-9DBC-4D2E591517D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33-4165-9DBC-4D2E591517D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AD-43AE-8FDB-B4F7D3607FA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AD-43AE-8FDB-B4F7D3607FA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47-4AD4-B0F6-A241F3B11E7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1047.6500000000001</c:v>
                </c:pt>
                <c:pt idx="1">
                  <c:v>1124.26</c:v>
                </c:pt>
                <c:pt idx="2">
                  <c:v>692.13</c:v>
                </c:pt>
                <c:pt idx="3">
                  <c:v>807.75</c:v>
                </c:pt>
                <c:pt idx="4">
                  <c:v>812.92</c:v>
                </c:pt>
              </c:numCache>
            </c:numRef>
          </c:val>
          <c:smooth val="0"/>
          <c:extLst>
            <c:ext xmlns:c16="http://schemas.microsoft.com/office/drawing/2014/chart" uri="{C3380CC4-5D6E-409C-BE32-E72D297353CC}">
              <c16:uniqueId val="{00000001-DD47-4AD4-B0F6-A241F3B11E7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41.53</c:v>
                </c:pt>
                <c:pt idx="1">
                  <c:v>42.96</c:v>
                </c:pt>
                <c:pt idx="2">
                  <c:v>47.13</c:v>
                </c:pt>
                <c:pt idx="3">
                  <c:v>46.79</c:v>
                </c:pt>
                <c:pt idx="4">
                  <c:v>48.39</c:v>
                </c:pt>
              </c:numCache>
            </c:numRef>
          </c:val>
          <c:extLst>
            <c:ext xmlns:c16="http://schemas.microsoft.com/office/drawing/2014/chart" uri="{C3380CC4-5D6E-409C-BE32-E72D297353CC}">
              <c16:uniqueId val="{00000000-8BA8-4996-AD32-02BB2B8BAFB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74.040000000000006</c:v>
                </c:pt>
                <c:pt idx="1">
                  <c:v>80.58</c:v>
                </c:pt>
                <c:pt idx="2">
                  <c:v>88.98</c:v>
                </c:pt>
                <c:pt idx="3">
                  <c:v>86.94</c:v>
                </c:pt>
                <c:pt idx="4">
                  <c:v>85.4</c:v>
                </c:pt>
              </c:numCache>
            </c:numRef>
          </c:val>
          <c:smooth val="0"/>
          <c:extLst>
            <c:ext xmlns:c16="http://schemas.microsoft.com/office/drawing/2014/chart" uri="{C3380CC4-5D6E-409C-BE32-E72D297353CC}">
              <c16:uniqueId val="{00000001-8BA8-4996-AD32-02BB2B8BAFB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167.68</c:v>
                </c:pt>
                <c:pt idx="1">
                  <c:v>150</c:v>
                </c:pt>
                <c:pt idx="2">
                  <c:v>150</c:v>
                </c:pt>
                <c:pt idx="3">
                  <c:v>150</c:v>
                </c:pt>
                <c:pt idx="4">
                  <c:v>150</c:v>
                </c:pt>
              </c:numCache>
            </c:numRef>
          </c:val>
          <c:extLst>
            <c:ext xmlns:c16="http://schemas.microsoft.com/office/drawing/2014/chart" uri="{C3380CC4-5D6E-409C-BE32-E72D297353CC}">
              <c16:uniqueId val="{00000000-128E-4BEC-B920-D527D8EA80A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235.61</c:v>
                </c:pt>
                <c:pt idx="1">
                  <c:v>216.21</c:v>
                </c:pt>
                <c:pt idx="2">
                  <c:v>175.05</c:v>
                </c:pt>
                <c:pt idx="3">
                  <c:v>179.63</c:v>
                </c:pt>
                <c:pt idx="4">
                  <c:v>188.57</c:v>
                </c:pt>
              </c:numCache>
            </c:numRef>
          </c:val>
          <c:smooth val="0"/>
          <c:extLst>
            <c:ext xmlns:c16="http://schemas.microsoft.com/office/drawing/2014/chart" uri="{C3380CC4-5D6E-409C-BE32-E72D297353CC}">
              <c16:uniqueId val="{00000001-128E-4BEC-B920-D527D8EA80A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43" zoomScale="145" zoomScaleNormal="14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山梨県　忍野村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Cd1</v>
      </c>
      <c r="X8" s="72"/>
      <c r="Y8" s="72"/>
      <c r="Z8" s="72"/>
      <c r="AA8" s="72"/>
      <c r="AB8" s="72"/>
      <c r="AC8" s="72"/>
      <c r="AD8" s="73" t="str">
        <f>データ!$M$6</f>
        <v>非設置</v>
      </c>
      <c r="AE8" s="73"/>
      <c r="AF8" s="73"/>
      <c r="AG8" s="73"/>
      <c r="AH8" s="73"/>
      <c r="AI8" s="73"/>
      <c r="AJ8" s="73"/>
      <c r="AK8" s="3"/>
      <c r="AL8" s="69">
        <f>データ!S6</f>
        <v>9681</v>
      </c>
      <c r="AM8" s="69"/>
      <c r="AN8" s="69"/>
      <c r="AO8" s="69"/>
      <c r="AP8" s="69"/>
      <c r="AQ8" s="69"/>
      <c r="AR8" s="69"/>
      <c r="AS8" s="69"/>
      <c r="AT8" s="68">
        <f>データ!T6</f>
        <v>25.05</v>
      </c>
      <c r="AU8" s="68"/>
      <c r="AV8" s="68"/>
      <c r="AW8" s="68"/>
      <c r="AX8" s="68"/>
      <c r="AY8" s="68"/>
      <c r="AZ8" s="68"/>
      <c r="BA8" s="68"/>
      <c r="BB8" s="68">
        <f>データ!U6</f>
        <v>386.47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54.67</v>
      </c>
      <c r="Q10" s="68"/>
      <c r="R10" s="68"/>
      <c r="S10" s="68"/>
      <c r="T10" s="68"/>
      <c r="U10" s="68"/>
      <c r="V10" s="68"/>
      <c r="W10" s="68">
        <f>データ!Q6</f>
        <v>100</v>
      </c>
      <c r="X10" s="68"/>
      <c r="Y10" s="68"/>
      <c r="Z10" s="68"/>
      <c r="AA10" s="68"/>
      <c r="AB10" s="68"/>
      <c r="AC10" s="68"/>
      <c r="AD10" s="69">
        <f>データ!R6</f>
        <v>1375</v>
      </c>
      <c r="AE10" s="69"/>
      <c r="AF10" s="69"/>
      <c r="AG10" s="69"/>
      <c r="AH10" s="69"/>
      <c r="AI10" s="69"/>
      <c r="AJ10" s="69"/>
      <c r="AK10" s="2"/>
      <c r="AL10" s="69">
        <f>データ!V6</f>
        <v>5266</v>
      </c>
      <c r="AM10" s="69"/>
      <c r="AN10" s="69"/>
      <c r="AO10" s="69"/>
      <c r="AP10" s="69"/>
      <c r="AQ10" s="69"/>
      <c r="AR10" s="69"/>
      <c r="AS10" s="69"/>
      <c r="AT10" s="68">
        <f>データ!W6</f>
        <v>4.28</v>
      </c>
      <c r="AU10" s="68"/>
      <c r="AV10" s="68"/>
      <c r="AW10" s="68"/>
      <c r="AX10" s="68"/>
      <c r="AY10" s="68"/>
      <c r="AZ10" s="68"/>
      <c r="BA10" s="68"/>
      <c r="BB10" s="68">
        <f>データ!X6</f>
        <v>1230.3699999999999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E07UftgfDHuZk5QOtqhwmOWsX5VFtG8xX98zrlcCMfq8fDgIhn1EUFBm6lIgGN+gUmcbr5LDoaoERZ40ZrpMvA==" saltValue="1Bg4byjUKXvy1W9zmes8C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194247</v>
      </c>
      <c r="D6" s="33">
        <f t="shared" si="3"/>
        <v>47</v>
      </c>
      <c r="E6" s="33">
        <f t="shared" si="3"/>
        <v>17</v>
      </c>
      <c r="F6" s="33">
        <f t="shared" si="3"/>
        <v>1</v>
      </c>
      <c r="G6" s="33">
        <f t="shared" si="3"/>
        <v>0</v>
      </c>
      <c r="H6" s="33" t="str">
        <f t="shared" si="3"/>
        <v>山梨県　忍野村</v>
      </c>
      <c r="I6" s="33" t="str">
        <f t="shared" si="3"/>
        <v>法非適用</v>
      </c>
      <c r="J6" s="33" t="str">
        <f t="shared" si="3"/>
        <v>下水道事業</v>
      </c>
      <c r="K6" s="33" t="str">
        <f t="shared" si="3"/>
        <v>公共下水道</v>
      </c>
      <c r="L6" s="33" t="str">
        <f t="shared" si="3"/>
        <v>Cd1</v>
      </c>
      <c r="M6" s="33" t="str">
        <f t="shared" si="3"/>
        <v>非設置</v>
      </c>
      <c r="N6" s="34" t="str">
        <f t="shared" si="3"/>
        <v>-</v>
      </c>
      <c r="O6" s="34" t="str">
        <f t="shared" si="3"/>
        <v>該当数値なし</v>
      </c>
      <c r="P6" s="34">
        <f t="shared" si="3"/>
        <v>54.67</v>
      </c>
      <c r="Q6" s="34">
        <f t="shared" si="3"/>
        <v>100</v>
      </c>
      <c r="R6" s="34">
        <f t="shared" si="3"/>
        <v>1375</v>
      </c>
      <c r="S6" s="34">
        <f t="shared" si="3"/>
        <v>9681</v>
      </c>
      <c r="T6" s="34">
        <f t="shared" si="3"/>
        <v>25.05</v>
      </c>
      <c r="U6" s="34">
        <f t="shared" si="3"/>
        <v>386.47</v>
      </c>
      <c r="V6" s="34">
        <f t="shared" si="3"/>
        <v>5266</v>
      </c>
      <c r="W6" s="34">
        <f t="shared" si="3"/>
        <v>4.28</v>
      </c>
      <c r="X6" s="34">
        <f t="shared" si="3"/>
        <v>1230.3699999999999</v>
      </c>
      <c r="Y6" s="35">
        <f>IF(Y7="",NA(),Y7)</f>
        <v>50.19</v>
      </c>
      <c r="Z6" s="35">
        <f t="shared" ref="Z6:AH6" si="4">IF(Z7="",NA(),Z7)</f>
        <v>53.13</v>
      </c>
      <c r="AA6" s="35">
        <f t="shared" si="4"/>
        <v>57.48</v>
      </c>
      <c r="AB6" s="35">
        <f t="shared" si="4"/>
        <v>59.45</v>
      </c>
      <c r="AC6" s="35">
        <f t="shared" si="4"/>
        <v>64.040000000000006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1047.6500000000001</v>
      </c>
      <c r="BL6" s="35">
        <f t="shared" si="7"/>
        <v>1124.26</v>
      </c>
      <c r="BM6" s="35">
        <f t="shared" si="7"/>
        <v>692.13</v>
      </c>
      <c r="BN6" s="35">
        <f t="shared" si="7"/>
        <v>807.75</v>
      </c>
      <c r="BO6" s="35">
        <f t="shared" si="7"/>
        <v>812.92</v>
      </c>
      <c r="BP6" s="34" t="str">
        <f>IF(BP7="","",IF(BP7="-","【-】","【"&amp;SUBSTITUTE(TEXT(BP7,"#,##0.00"),"-","△")&amp;"】"))</f>
        <v>【705.21】</v>
      </c>
      <c r="BQ6" s="35">
        <f>IF(BQ7="",NA(),BQ7)</f>
        <v>41.53</v>
      </c>
      <c r="BR6" s="35">
        <f t="shared" ref="BR6:BZ6" si="8">IF(BR7="",NA(),BR7)</f>
        <v>42.96</v>
      </c>
      <c r="BS6" s="35">
        <f t="shared" si="8"/>
        <v>47.13</v>
      </c>
      <c r="BT6" s="35">
        <f t="shared" si="8"/>
        <v>46.79</v>
      </c>
      <c r="BU6" s="35">
        <f t="shared" si="8"/>
        <v>48.39</v>
      </c>
      <c r="BV6" s="35">
        <f t="shared" si="8"/>
        <v>74.040000000000006</v>
      </c>
      <c r="BW6" s="35">
        <f t="shared" si="8"/>
        <v>80.58</v>
      </c>
      <c r="BX6" s="35">
        <f t="shared" si="8"/>
        <v>88.98</v>
      </c>
      <c r="BY6" s="35">
        <f t="shared" si="8"/>
        <v>86.94</v>
      </c>
      <c r="BZ6" s="35">
        <f t="shared" si="8"/>
        <v>85.4</v>
      </c>
      <c r="CA6" s="34" t="str">
        <f>IF(CA7="","",IF(CA7="-","【-】","【"&amp;SUBSTITUTE(TEXT(CA7,"#,##0.00"),"-","△")&amp;"】"))</f>
        <v>【98.96】</v>
      </c>
      <c r="CB6" s="35">
        <f>IF(CB7="",NA(),CB7)</f>
        <v>167.68</v>
      </c>
      <c r="CC6" s="35">
        <f t="shared" ref="CC6:CK6" si="9">IF(CC7="",NA(),CC7)</f>
        <v>150</v>
      </c>
      <c r="CD6" s="35">
        <f t="shared" si="9"/>
        <v>150</v>
      </c>
      <c r="CE6" s="35">
        <f t="shared" si="9"/>
        <v>150</v>
      </c>
      <c r="CF6" s="35">
        <f t="shared" si="9"/>
        <v>150</v>
      </c>
      <c r="CG6" s="35">
        <f t="shared" si="9"/>
        <v>235.61</v>
      </c>
      <c r="CH6" s="35">
        <f t="shared" si="9"/>
        <v>216.21</v>
      </c>
      <c r="CI6" s="35">
        <f t="shared" si="9"/>
        <v>175.05</v>
      </c>
      <c r="CJ6" s="35">
        <f t="shared" si="9"/>
        <v>179.63</v>
      </c>
      <c r="CK6" s="35">
        <f t="shared" si="9"/>
        <v>188.57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49.25</v>
      </c>
      <c r="CS6" s="35">
        <f t="shared" si="10"/>
        <v>50.24</v>
      </c>
      <c r="CT6" s="35">
        <f t="shared" si="10"/>
        <v>57.54</v>
      </c>
      <c r="CU6" s="35">
        <f t="shared" si="10"/>
        <v>55.55</v>
      </c>
      <c r="CV6" s="35">
        <f t="shared" si="10"/>
        <v>55.84</v>
      </c>
      <c r="CW6" s="34" t="str">
        <f>IF(CW7="","",IF(CW7="-","【-】","【"&amp;SUBSTITUTE(TEXT(CW7,"#,##0.00"),"-","△")&amp;"】"))</f>
        <v>【59.57】</v>
      </c>
      <c r="CX6" s="35">
        <f>IF(CX7="",NA(),CX7)</f>
        <v>85.06</v>
      </c>
      <c r="CY6" s="35">
        <f t="shared" ref="CY6:DG6" si="11">IF(CY7="",NA(),CY7)</f>
        <v>77.099999999999994</v>
      </c>
      <c r="CZ6" s="35">
        <f t="shared" si="11"/>
        <v>79.67</v>
      </c>
      <c r="DA6" s="35">
        <f t="shared" si="11"/>
        <v>79.8</v>
      </c>
      <c r="DB6" s="35">
        <f t="shared" si="11"/>
        <v>79.430000000000007</v>
      </c>
      <c r="DC6" s="35">
        <f t="shared" si="11"/>
        <v>84.12</v>
      </c>
      <c r="DD6" s="35">
        <f t="shared" si="11"/>
        <v>84.17</v>
      </c>
      <c r="DE6" s="35">
        <f t="shared" si="11"/>
        <v>92.87</v>
      </c>
      <c r="DF6" s="35">
        <f t="shared" si="11"/>
        <v>91.64</v>
      </c>
      <c r="DG6" s="35">
        <f t="shared" si="11"/>
        <v>92.34</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1.75</v>
      </c>
      <c r="EF6" s="34">
        <f t="shared" ref="EF6:EN6" si="14">IF(EF7="",NA(),EF7)</f>
        <v>0</v>
      </c>
      <c r="EG6" s="35">
        <f t="shared" si="14"/>
        <v>3.81</v>
      </c>
      <c r="EH6" s="34">
        <f t="shared" si="14"/>
        <v>0</v>
      </c>
      <c r="EI6" s="34">
        <f t="shared" si="14"/>
        <v>0</v>
      </c>
      <c r="EJ6" s="35">
        <f t="shared" si="14"/>
        <v>0.1</v>
      </c>
      <c r="EK6" s="35">
        <f t="shared" si="14"/>
        <v>0.13</v>
      </c>
      <c r="EL6" s="35">
        <f t="shared" si="14"/>
        <v>0.16</v>
      </c>
      <c r="EM6" s="35">
        <f t="shared" si="14"/>
        <v>0.1</v>
      </c>
      <c r="EN6" s="35">
        <f t="shared" si="14"/>
        <v>0.09</v>
      </c>
      <c r="EO6" s="34" t="str">
        <f>IF(EO7="","",IF(EO7="-","【-】","【"&amp;SUBSTITUTE(TEXT(EO7,"#,##0.00"),"-","△")&amp;"】"))</f>
        <v>【0.30】</v>
      </c>
    </row>
    <row r="7" spans="1:145" s="36" customFormat="1" x14ac:dyDescent="0.15">
      <c r="A7" s="28"/>
      <c r="B7" s="37">
        <v>2020</v>
      </c>
      <c r="C7" s="37">
        <v>194247</v>
      </c>
      <c r="D7" s="37">
        <v>47</v>
      </c>
      <c r="E7" s="37">
        <v>17</v>
      </c>
      <c r="F7" s="37">
        <v>1</v>
      </c>
      <c r="G7" s="37">
        <v>0</v>
      </c>
      <c r="H7" s="37" t="s">
        <v>98</v>
      </c>
      <c r="I7" s="37" t="s">
        <v>99</v>
      </c>
      <c r="J7" s="37" t="s">
        <v>100</v>
      </c>
      <c r="K7" s="37" t="s">
        <v>101</v>
      </c>
      <c r="L7" s="37" t="s">
        <v>102</v>
      </c>
      <c r="M7" s="37" t="s">
        <v>103</v>
      </c>
      <c r="N7" s="38" t="s">
        <v>104</v>
      </c>
      <c r="O7" s="38" t="s">
        <v>105</v>
      </c>
      <c r="P7" s="38">
        <v>54.67</v>
      </c>
      <c r="Q7" s="38">
        <v>100</v>
      </c>
      <c r="R7" s="38">
        <v>1375</v>
      </c>
      <c r="S7" s="38">
        <v>9681</v>
      </c>
      <c r="T7" s="38">
        <v>25.05</v>
      </c>
      <c r="U7" s="38">
        <v>386.47</v>
      </c>
      <c r="V7" s="38">
        <v>5266</v>
      </c>
      <c r="W7" s="38">
        <v>4.28</v>
      </c>
      <c r="X7" s="38">
        <v>1230.3699999999999</v>
      </c>
      <c r="Y7" s="38">
        <v>50.19</v>
      </c>
      <c r="Z7" s="38">
        <v>53.13</v>
      </c>
      <c r="AA7" s="38">
        <v>57.48</v>
      </c>
      <c r="AB7" s="38">
        <v>59.45</v>
      </c>
      <c r="AC7" s="38">
        <v>64.040000000000006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1047.6500000000001</v>
      </c>
      <c r="BL7" s="38">
        <v>1124.26</v>
      </c>
      <c r="BM7" s="38">
        <v>692.13</v>
      </c>
      <c r="BN7" s="38">
        <v>807.75</v>
      </c>
      <c r="BO7" s="38">
        <v>812.92</v>
      </c>
      <c r="BP7" s="38">
        <v>705.21</v>
      </c>
      <c r="BQ7" s="38">
        <v>41.53</v>
      </c>
      <c r="BR7" s="38">
        <v>42.96</v>
      </c>
      <c r="BS7" s="38">
        <v>47.13</v>
      </c>
      <c r="BT7" s="38">
        <v>46.79</v>
      </c>
      <c r="BU7" s="38">
        <v>48.39</v>
      </c>
      <c r="BV7" s="38">
        <v>74.040000000000006</v>
      </c>
      <c r="BW7" s="38">
        <v>80.58</v>
      </c>
      <c r="BX7" s="38">
        <v>88.98</v>
      </c>
      <c r="BY7" s="38">
        <v>86.94</v>
      </c>
      <c r="BZ7" s="38">
        <v>85.4</v>
      </c>
      <c r="CA7" s="38">
        <v>98.96</v>
      </c>
      <c r="CB7" s="38">
        <v>167.68</v>
      </c>
      <c r="CC7" s="38">
        <v>150</v>
      </c>
      <c r="CD7" s="38">
        <v>150</v>
      </c>
      <c r="CE7" s="38">
        <v>150</v>
      </c>
      <c r="CF7" s="38">
        <v>150</v>
      </c>
      <c r="CG7" s="38">
        <v>235.61</v>
      </c>
      <c r="CH7" s="38">
        <v>216.21</v>
      </c>
      <c r="CI7" s="38">
        <v>175.05</v>
      </c>
      <c r="CJ7" s="38">
        <v>179.63</v>
      </c>
      <c r="CK7" s="38">
        <v>188.57</v>
      </c>
      <c r="CL7" s="38">
        <v>134.52000000000001</v>
      </c>
      <c r="CM7" s="38" t="s">
        <v>104</v>
      </c>
      <c r="CN7" s="38" t="s">
        <v>104</v>
      </c>
      <c r="CO7" s="38" t="s">
        <v>104</v>
      </c>
      <c r="CP7" s="38" t="s">
        <v>104</v>
      </c>
      <c r="CQ7" s="38" t="s">
        <v>104</v>
      </c>
      <c r="CR7" s="38">
        <v>49.25</v>
      </c>
      <c r="CS7" s="38">
        <v>50.24</v>
      </c>
      <c r="CT7" s="38">
        <v>57.54</v>
      </c>
      <c r="CU7" s="38">
        <v>55.55</v>
      </c>
      <c r="CV7" s="38">
        <v>55.84</v>
      </c>
      <c r="CW7" s="38">
        <v>59.57</v>
      </c>
      <c r="CX7" s="38">
        <v>85.06</v>
      </c>
      <c r="CY7" s="38">
        <v>77.099999999999994</v>
      </c>
      <c r="CZ7" s="38">
        <v>79.67</v>
      </c>
      <c r="DA7" s="38">
        <v>79.8</v>
      </c>
      <c r="DB7" s="38">
        <v>79.430000000000007</v>
      </c>
      <c r="DC7" s="38">
        <v>84.12</v>
      </c>
      <c r="DD7" s="38">
        <v>84.17</v>
      </c>
      <c r="DE7" s="38">
        <v>92.87</v>
      </c>
      <c r="DF7" s="38">
        <v>91.64</v>
      </c>
      <c r="DG7" s="38">
        <v>92.34</v>
      </c>
      <c r="DH7" s="38">
        <v>95.57</v>
      </c>
      <c r="DI7" s="38"/>
      <c r="DJ7" s="38"/>
      <c r="DK7" s="38"/>
      <c r="DL7" s="38"/>
      <c r="DM7" s="38"/>
      <c r="DN7" s="38"/>
      <c r="DO7" s="38"/>
      <c r="DP7" s="38"/>
      <c r="DQ7" s="38"/>
      <c r="DR7" s="38"/>
      <c r="DS7" s="38"/>
      <c r="DT7" s="38"/>
      <c r="DU7" s="38"/>
      <c r="DV7" s="38"/>
      <c r="DW7" s="38"/>
      <c r="DX7" s="38"/>
      <c r="DY7" s="38"/>
      <c r="DZ7" s="38"/>
      <c r="EA7" s="38"/>
      <c r="EB7" s="38"/>
      <c r="EC7" s="38"/>
      <c r="ED7" s="38"/>
      <c r="EE7" s="38">
        <v>1.75</v>
      </c>
      <c r="EF7" s="38">
        <v>0</v>
      </c>
      <c r="EG7" s="38">
        <v>3.81</v>
      </c>
      <c r="EH7" s="38">
        <v>0</v>
      </c>
      <c r="EI7" s="38">
        <v>0</v>
      </c>
      <c r="EJ7" s="38">
        <v>0.1</v>
      </c>
      <c r="EK7" s="38">
        <v>0.13</v>
      </c>
      <c r="EL7" s="38">
        <v>0.16</v>
      </c>
      <c r="EM7" s="38">
        <v>0.1</v>
      </c>
      <c r="EN7" s="38">
        <v>0.09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a3603t</cp:lastModifiedBy>
  <cp:lastPrinted>2022-01-12T04:35:45Z</cp:lastPrinted>
  <dcterms:created xsi:type="dcterms:W3CDTF">2021-12-03T07:45:06Z</dcterms:created>
  <dcterms:modified xsi:type="dcterms:W3CDTF">2022-01-18T01:40:22Z</dcterms:modified>
  <cp:category/>
</cp:coreProperties>
</file>