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R3決算統計（公営企業）\12 ★経営比較分析表★\02　R2決算分\06 ■県HP公表■ R4.2.28\010 簡易水道\02 法非適\"/>
    </mc:Choice>
  </mc:AlternateContent>
  <workbookProtection workbookAlgorithmName="SHA-512" workbookHashValue="bZ+Py7WdMIXkfQENNZVbiecEObQiSc0B/SW/CbP4Kyp7Sh4CUeYsTRPuI4QxByrseSm/oL+NDJFD7TWODm7epw==" workbookSaltValue="6SaimS0EcgCc3w5oEfzM/A==" workbookSpinCount="100000" lockStructure="1"/>
  <bookViews>
    <workbookView xWindow="0" yWindow="0" windowWidth="20400" windowHeight="762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<sst xmlns="http://schemas.openxmlformats.org/spreadsheetml/2006/main" count="233" uniqueCount="117">
  <si>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</si>
  <si>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</si>
  <si>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</si>
  <si>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</si>
  <si>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</si>
  <si>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</si>
  <si>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</si>
  <si>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</si>
  <si>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</si>
  <si>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</si>
  <si>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</si>
  <si>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</si>
  <si>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</si>
  <si>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</si>
  <si>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</si>
  <si>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</si>
  <si>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</si>
  <si>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</si>
  <si>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</si>
  <si>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</si>
  <si>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</si>
  <si>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</si>
  <si>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</si>
  <si>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</si>
  <si>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</si>
  <si>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</si>
  <si>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</si>
  <si>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</si>
  <si>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</si>
  <si>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</si>
  <si>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</si>
  <si>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</si>
  <si>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</si>
  <si>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</si>
  <si>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</si>
  <si>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</si>
  <si>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</si>
  <si>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</si>
  <si>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</si>
  <si>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</si>
  <si>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</si>
  <si>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</si>
  <si>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</si>
  <si>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</si>
  <si>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</si>
  <si>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</si>
  <si>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</si>
  <si>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</si>
  <si>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</si>
  <si>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</si>
  <si>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</si>
  <si>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</si>
  <si>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</si>
  <si>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</si>
  <si>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</si>
  <si>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</si>
  <si>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</si>
  <si>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</si>
  <si>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</si>
  <si>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</si>
  <si>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</si>
  <si>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</si>
  <si>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</si>
  <si>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</si>
  <si>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</si>
  <si>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</si>
  <si>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</si>
  <si>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</si>
  <si>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</si>
  <si>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</si>
  <si>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</si>
  <si>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</si>
  <si>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</si>
  <si>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</si>
  <si>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</si>
  <si>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</si>
  <si>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</si>
  <si>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</si>
  <si>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</si>
  <si>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</si>
  <si>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</si>
  <si>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</si>
  <si>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</si>
  <si>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</si>
  <si>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</si>
  <si>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</si>
  <si>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</si>
  <si>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</si>
  <si>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</si>
  <si>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</si>
  <si>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</si>
  <si>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</si>
  <si>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</si>
  <si>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</si>
  <si>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</si>
  <si>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</si>
  <si>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忍野村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</si>
  <si>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</si>
  <si>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</si>
  <si>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</si>
  <si>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</si>
  <si>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</si>
  <si>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</si>
  <si>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</si>
  <si>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</si>
  <si>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</si>
  <si>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</si>
  <si>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</si>
  <si>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</si>
  <si>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</si>
  <si>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</si>
  <si>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</si>
  <si>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</si>
  <si>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</si>
  <si>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料金収入のみで運営が難しいため、有収率、料金回収率を更に上げ、経営健全化の継続、向上に努め、近隣市町村と情報共有を行い、経営改善を図る必要がある。</t>
    <phoneticPr fontId="4"/>
  </si>
  <si>
    <t>　類似団体と比較すると、収益的収支比率が高く、一見して健全な状況であるといえるが、給水収益だけでは費用がまかないきれず、それ以外の収入に依存している状況である。
　また、令和２年度より地方公営企業法適用のため、業務委託を行っており、それに伴い一般会計繰入金が増加した結果、給水減価共も増加し、料金回収率は低下している。
　更なる経営改善を図るため、施設利用率の改善や有収率の維持向上に努める必要がある。</t>
    <rPh sb="85" eb="87">
      <t>レイワ</t>
    </rPh>
    <rPh sb="88" eb="90">
      <t>ネンド</t>
    </rPh>
    <rPh sb="92" eb="94">
      <t>チホウ</t>
    </rPh>
    <rPh sb="94" eb="96">
      <t>コウエイ</t>
    </rPh>
    <rPh sb="96" eb="98">
      <t>キギョウ</t>
    </rPh>
    <rPh sb="98" eb="99">
      <t>ホウ</t>
    </rPh>
    <rPh sb="99" eb="101">
      <t>テキヨウ</t>
    </rPh>
    <rPh sb="105" eb="107">
      <t>ギョウム</t>
    </rPh>
    <rPh sb="107" eb="109">
      <t>イタク</t>
    </rPh>
    <rPh sb="110" eb="111">
      <t>オコナ</t>
    </rPh>
    <rPh sb="119" eb="120">
      <t>トモナ</t>
    </rPh>
    <rPh sb="121" eb="123">
      <t>イッパン</t>
    </rPh>
    <rPh sb="123" eb="125">
      <t>カイケイ</t>
    </rPh>
    <rPh sb="125" eb="127">
      <t>クリイレ</t>
    </rPh>
    <rPh sb="127" eb="128">
      <t>キン</t>
    </rPh>
    <rPh sb="129" eb="131">
      <t>ゾウカ</t>
    </rPh>
    <rPh sb="133" eb="135">
      <t>ケッカ</t>
    </rPh>
    <rPh sb="136" eb="138">
      <t>キュウスイ</t>
    </rPh>
    <rPh sb="138" eb="140">
      <t>ゲンカ</t>
    </rPh>
    <rPh sb="140" eb="141">
      <t>トモ</t>
    </rPh>
    <rPh sb="142" eb="144">
      <t>ゾウカ</t>
    </rPh>
    <rPh sb="146" eb="148">
      <t>リョウキン</t>
    </rPh>
    <rPh sb="148" eb="150">
      <t>カイシュウ</t>
    </rPh>
    <rPh sb="150" eb="151">
      <t>リツ</t>
    </rPh>
    <rPh sb="152" eb="154">
      <t>テイカ</t>
    </rPh>
    <phoneticPr fontId="4"/>
  </si>
  <si>
    <t xml:space="preserve"> 平成１９年度に完成、稼働した施設であるため、老朽化の面においては当面の間は更新の必要はないが、いずれ訪れる更新を見据えたうえで経営を行う必要がある。</t>
    <rPh sb="51" eb="52">
      <t>オトズ</t>
    </rPh>
    <rPh sb="54" eb="56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</si>
</sst>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2-48E8-A538-3EB9D85DE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0.39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2-48E8-A538-3EB9D85DE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33.549999999999997</c:v>
                </c:pt>
                <c:pt idx="1">
                  <c:v>38.11</c:v>
                </c:pt>
                <c:pt idx="2">
                  <c:v>38.24</c:v>
                </c:pt>
                <c:pt idx="3">
                  <c:v>37.46</c:v>
                </c:pt>
                <c:pt idx="4">
                  <c:v>33.619999999999997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A-47AB-83D5-7E93CB448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47.95</c:v>
                </c:pt>
                <c:pt idx="2">
                  <c:v>48.26</c:v>
                </c:pt>
                <c:pt idx="3">
                  <c:v>48.01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A-47AB-83D5-7E93CB448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96.16</c:v>
                </c:pt>
                <c:pt idx="1">
                  <c:v>84.69</c:v>
                </c:pt>
                <c:pt idx="2">
                  <c:v>88.65</c:v>
                </c:pt>
                <c:pt idx="3">
                  <c:v>76.790000000000006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F-41DF-8123-2F60AEF9B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74.63</c:v>
                </c:pt>
                <c:pt idx="1">
                  <c:v>74.900000000000006</c:v>
                </c:pt>
                <c:pt idx="2">
                  <c:v>72.72</c:v>
                </c:pt>
                <c:pt idx="3">
                  <c:v>72.75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F-41DF-8123-2F60AEF9B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100.02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A-4890-9FB3-444B25F4C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72.11</c:v>
                </c:pt>
                <c:pt idx="1">
                  <c:v>74.05</c:v>
                </c:pt>
                <c:pt idx="2">
                  <c:v>73.25</c:v>
                </c:pt>
                <c:pt idx="3">
                  <c:v>75.06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A-4890-9FB3-444B25F4C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4-4D0F-9E15-AEB9C416D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E4-4D0F-9E15-AEB9C416D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B-4F24-B999-DA659C9E7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B-4F24-B999-DA659C9E7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0-43A5-8AD6-70FF521F9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0-43A5-8AD6-70FF521F9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117-B5EB-371231715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1-4117-B5EB-371231715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7-44EF-BEAE-109A6CCE1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1595.62</c:v>
                </c:pt>
                <c:pt idx="1">
                  <c:v>1302.33</c:v>
                </c:pt>
                <c:pt idx="2">
                  <c:v>1274.21</c:v>
                </c:pt>
                <c:pt idx="3">
                  <c:v>1183.92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7-44EF-BEAE-109A6CCE1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56.43</c:v>
                </c:pt>
                <c:pt idx="1">
                  <c:v>42.68</c:v>
                </c:pt>
                <c:pt idx="2">
                  <c:v>54.77</c:v>
                </c:pt>
                <c:pt idx="3">
                  <c:v>25.64</c:v>
                </c:pt>
                <c:pt idx="4">
                  <c:v>18.739999999999998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8-425D-897C-B85175DFF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40.89</c:v>
                </c:pt>
                <c:pt idx="2">
                  <c:v>41.25</c:v>
                </c:pt>
                <c:pt idx="3">
                  <c:v>42.5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E8-425D-897C-B85175DFF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129.25</c:v>
                </c:pt>
                <c:pt idx="1">
                  <c:v>190.99</c:v>
                </c:pt>
                <c:pt idx="2">
                  <c:v>142.72999999999999</c:v>
                </c:pt>
                <c:pt idx="3">
                  <c:v>308.04000000000002</c:v>
                </c:pt>
                <c:pt idx="4">
                  <c:v>454.34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4-449C-B4B4-4DA72F0B0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423.18</c:v>
                </c:pt>
                <c:pt idx="1">
                  <c:v>383.2</c:v>
                </c:pt>
                <c:pt idx="2">
                  <c:v>383.25</c:v>
                </c:pt>
                <c:pt idx="3">
                  <c:v>377.72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4-449C-B4B4-4DA72F0B0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山梨県　忍野村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D4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9681</v>
      </c>
      <c r="AM8" s="51"/>
      <c r="AN8" s="51"/>
      <c r="AO8" s="51"/>
      <c r="AP8" s="51"/>
      <c r="AQ8" s="51"/>
      <c r="AR8" s="51"/>
      <c r="AS8" s="51"/>
      <c r="AT8" s="47">
        <f>データ!$S$6</f>
        <v>25.05</v>
      </c>
      <c r="AU8" s="47"/>
      <c r="AV8" s="47"/>
      <c r="AW8" s="47"/>
      <c r="AX8" s="47"/>
      <c r="AY8" s="47"/>
      <c r="AZ8" s="47"/>
      <c r="BA8" s="47"/>
      <c r="BB8" s="47">
        <f>データ!$T$6</f>
        <v>386.47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2.13</v>
      </c>
      <c r="Q10" s="47"/>
      <c r="R10" s="47"/>
      <c r="S10" s="47"/>
      <c r="T10" s="47"/>
      <c r="U10" s="47"/>
      <c r="V10" s="47"/>
      <c r="W10" s="51">
        <f>データ!$Q$6</f>
        <v>1100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205</v>
      </c>
      <c r="AM10" s="51"/>
      <c r="AN10" s="51"/>
      <c r="AO10" s="51"/>
      <c r="AP10" s="51"/>
      <c r="AQ10" s="51"/>
      <c r="AR10" s="51"/>
      <c r="AS10" s="51"/>
      <c r="AT10" s="47">
        <f>データ!$V$6</f>
        <v>0.32</v>
      </c>
      <c r="AU10" s="47"/>
      <c r="AV10" s="47"/>
      <c r="AW10" s="47"/>
      <c r="AX10" s="47"/>
      <c r="AY10" s="47"/>
      <c r="AZ10" s="47"/>
      <c r="BA10" s="47"/>
      <c r="BB10" s="47">
        <f>データ!$W$6</f>
        <v>640.63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23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15">
      <c r="A14" s="2"/>
      <c r="B14" s="64" t="s">
        <v>24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9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8" t="s">
        <v>115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8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8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8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8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8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8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8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8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8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8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8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8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8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8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8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8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8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8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8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8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8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8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8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8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8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8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8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8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8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8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8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8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8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8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80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8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80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8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8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8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8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8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8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8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8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8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8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8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8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8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8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8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8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8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8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84" t="s">
        <v>26</v>
      </c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87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8" t="s">
        <v>116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8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8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8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8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8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8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8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8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8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8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8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8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8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8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8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8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80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8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80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8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80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8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8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8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80"/>
    </row>
    <row r="60" spans="1:78" ht="13.5" customHeight="1" x14ac:dyDescent="0.15">
      <c r="A60" s="2"/>
      <c r="B60" s="67" t="s">
        <v>27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9"/>
      <c r="BK60" s="2"/>
      <c r="BL60" s="78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80"/>
    </row>
    <row r="61" spans="1:78" ht="13.5" customHeight="1" x14ac:dyDescent="0.15">
      <c r="A61" s="2"/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9"/>
      <c r="BK61" s="2"/>
      <c r="BL61" s="78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8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8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8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84" t="s">
        <v>28</v>
      </c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87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8" t="s">
        <v>114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8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8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8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8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8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8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8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8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8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8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8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8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8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8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8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8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8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8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8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8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8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8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8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8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8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8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8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8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8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8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8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1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3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41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42</v>
      </c>
      <c r="N85" s="27" t="s">
        <v>42</v>
      </c>
      <c r="O85" s="27" t="str">
        <f>データ!EN6</f>
        <v>【0.80】</v>
      </c>
    </row>
  </sheetData>
  <sheetProtection algorithmName="SHA-512" hashValue="y/Ciew103VT41AKMTMebCwINcR7RXclYdV+NfU5jqGz80ysm6wdlcJJmW5KW7rD0PDq+oiluNxdTKGBYM1Rl/Q==" saltValue="xlBdZGh8RaFIZfln8HNq6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1" t="s">
        <v>52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7" t="s">
        <v>53</v>
      </c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 t="s">
        <v>54</v>
      </c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0" t="s">
        <v>56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 t="s">
        <v>57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 t="s">
        <v>58</v>
      </c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 t="s">
        <v>59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 t="s">
        <v>60</v>
      </c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 t="s">
        <v>61</v>
      </c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 t="s">
        <v>62</v>
      </c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 t="s">
        <v>63</v>
      </c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 t="s">
        <v>64</v>
      </c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 t="s">
        <v>65</v>
      </c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 t="s">
        <v>66</v>
      </c>
      <c r="EE4" s="70"/>
      <c r="EF4" s="70"/>
      <c r="EG4" s="70"/>
      <c r="EH4" s="70"/>
      <c r="EI4" s="70"/>
      <c r="EJ4" s="70"/>
      <c r="EK4" s="70"/>
      <c r="EL4" s="70"/>
      <c r="EM4" s="70"/>
      <c r="EN4" s="70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2020</v>
      </c>
      <c r="C6" s="34">
        <f t="shared" ref="C6:W6" si="3">C7</f>
        <v>194247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山梨県　忍野村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2.13</v>
      </c>
      <c r="Q6" s="35">
        <f t="shared" si="3"/>
        <v>1100</v>
      </c>
      <c r="R6" s="35">
        <f t="shared" si="3"/>
        <v>9681</v>
      </c>
      <c r="S6" s="35">
        <f t="shared" si="3"/>
        <v>25.05</v>
      </c>
      <c r="T6" s="35">
        <f t="shared" si="3"/>
        <v>386.47</v>
      </c>
      <c r="U6" s="35">
        <f t="shared" si="3"/>
        <v>205</v>
      </c>
      <c r="V6" s="35">
        <f t="shared" si="3"/>
        <v>0.32</v>
      </c>
      <c r="W6" s="35">
        <f t="shared" si="3"/>
        <v>640.63</v>
      </c>
      <c r="X6" s="36">
        <f>IF(X7="",NA(),X7)</f>
        <v>100</v>
      </c>
      <c r="Y6" s="36">
        <f t="shared" ref="Y6:AG6" si="4">IF(Y7="",NA(),Y7)</f>
        <v>100</v>
      </c>
      <c r="Z6" s="36">
        <f t="shared" si="4"/>
        <v>100</v>
      </c>
      <c r="AA6" s="36">
        <f t="shared" si="4"/>
        <v>100.02</v>
      </c>
      <c r="AB6" s="36">
        <f t="shared" si="4"/>
        <v>100</v>
      </c>
      <c r="AC6" s="36">
        <f t="shared" si="4"/>
        <v>72.11</v>
      </c>
      <c r="AD6" s="36">
        <f t="shared" si="4"/>
        <v>74.05</v>
      </c>
      <c r="AE6" s="36">
        <f t="shared" si="4"/>
        <v>73.25</v>
      </c>
      <c r="AF6" s="36">
        <f t="shared" si="4"/>
        <v>75.06</v>
      </c>
      <c r="AG6" s="36">
        <f t="shared" si="4"/>
        <v>73.22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5">
        <f>IF(BE7="",NA(),BE7)</f>
        <v>0</v>
      </c>
      <c r="BF6" s="35">
        <f t="shared" ref="BF6:BN6" si="7">IF(BF7="",NA(),BF7)</f>
        <v>0</v>
      </c>
      <c r="BG6" s="35">
        <f t="shared" si="7"/>
        <v>0</v>
      </c>
      <c r="BH6" s="35">
        <f t="shared" si="7"/>
        <v>0</v>
      </c>
      <c r="BI6" s="35">
        <f t="shared" si="7"/>
        <v>0</v>
      </c>
      <c r="BJ6" s="36">
        <f t="shared" si="7"/>
        <v>1595.62</v>
      </c>
      <c r="BK6" s="36">
        <f t="shared" si="7"/>
        <v>1302.33</v>
      </c>
      <c r="BL6" s="36">
        <f t="shared" si="7"/>
        <v>1274.21</v>
      </c>
      <c r="BM6" s="36">
        <f t="shared" si="7"/>
        <v>1183.92</v>
      </c>
      <c r="BN6" s="36">
        <f t="shared" si="7"/>
        <v>1128.72</v>
      </c>
      <c r="BO6" s="35" t="str">
        <f>IF(BO7="","",IF(BO7="-","【-】","【"&amp;SUBSTITUTE(TEXT(BO7,"#,##0.00"),"-","△")&amp;"】"))</f>
        <v>【949.15】</v>
      </c>
      <c r="BP6" s="36">
        <f>IF(BP7="",NA(),BP7)</f>
        <v>56.43</v>
      </c>
      <c r="BQ6" s="36">
        <f t="shared" ref="BQ6:BY6" si="8">IF(BQ7="",NA(),BQ7)</f>
        <v>42.68</v>
      </c>
      <c r="BR6" s="36">
        <f t="shared" si="8"/>
        <v>54.77</v>
      </c>
      <c r="BS6" s="36">
        <f t="shared" si="8"/>
        <v>25.64</v>
      </c>
      <c r="BT6" s="36">
        <f t="shared" si="8"/>
        <v>18.739999999999998</v>
      </c>
      <c r="BU6" s="36">
        <f t="shared" si="8"/>
        <v>37.92</v>
      </c>
      <c r="BV6" s="36">
        <f t="shared" si="8"/>
        <v>40.89</v>
      </c>
      <c r="BW6" s="36">
        <f t="shared" si="8"/>
        <v>41.25</v>
      </c>
      <c r="BX6" s="36">
        <f t="shared" si="8"/>
        <v>42.5</v>
      </c>
      <c r="BY6" s="36">
        <f t="shared" si="8"/>
        <v>41.84</v>
      </c>
      <c r="BZ6" s="35" t="str">
        <f>IF(BZ7="","",IF(BZ7="-","【-】","【"&amp;SUBSTITUTE(TEXT(BZ7,"#,##0.00"),"-","△")&amp;"】"))</f>
        <v>【55.87】</v>
      </c>
      <c r="CA6" s="36">
        <f>IF(CA7="",NA(),CA7)</f>
        <v>129.25</v>
      </c>
      <c r="CB6" s="36">
        <f t="shared" ref="CB6:CJ6" si="9">IF(CB7="",NA(),CB7)</f>
        <v>190.99</v>
      </c>
      <c r="CC6" s="36">
        <f t="shared" si="9"/>
        <v>142.72999999999999</v>
      </c>
      <c r="CD6" s="36">
        <f t="shared" si="9"/>
        <v>308.04000000000002</v>
      </c>
      <c r="CE6" s="36">
        <f t="shared" si="9"/>
        <v>454.34</v>
      </c>
      <c r="CF6" s="36">
        <f t="shared" si="9"/>
        <v>423.18</v>
      </c>
      <c r="CG6" s="36">
        <f t="shared" si="9"/>
        <v>383.2</v>
      </c>
      <c r="CH6" s="36">
        <f t="shared" si="9"/>
        <v>383.25</v>
      </c>
      <c r="CI6" s="36">
        <f t="shared" si="9"/>
        <v>377.72</v>
      </c>
      <c r="CJ6" s="36">
        <f t="shared" si="9"/>
        <v>390.47</v>
      </c>
      <c r="CK6" s="35" t="str">
        <f>IF(CK7="","",IF(CK7="-","【-】","【"&amp;SUBSTITUTE(TEXT(CK7,"#,##0.00"),"-","△")&amp;"】"))</f>
        <v>【288.19】</v>
      </c>
      <c r="CL6" s="36">
        <f>IF(CL7="",NA(),CL7)</f>
        <v>33.549999999999997</v>
      </c>
      <c r="CM6" s="36">
        <f t="shared" ref="CM6:CU6" si="10">IF(CM7="",NA(),CM7)</f>
        <v>38.11</v>
      </c>
      <c r="CN6" s="36">
        <f t="shared" si="10"/>
        <v>38.24</v>
      </c>
      <c r="CO6" s="36">
        <f t="shared" si="10"/>
        <v>37.46</v>
      </c>
      <c r="CP6" s="36">
        <f t="shared" si="10"/>
        <v>33.619999999999997</v>
      </c>
      <c r="CQ6" s="36">
        <f t="shared" si="10"/>
        <v>46.9</v>
      </c>
      <c r="CR6" s="36">
        <f t="shared" si="10"/>
        <v>47.95</v>
      </c>
      <c r="CS6" s="36">
        <f t="shared" si="10"/>
        <v>48.26</v>
      </c>
      <c r="CT6" s="36">
        <f t="shared" si="10"/>
        <v>48.01</v>
      </c>
      <c r="CU6" s="36">
        <f t="shared" si="10"/>
        <v>49.08</v>
      </c>
      <c r="CV6" s="35" t="str">
        <f>IF(CV7="","",IF(CV7="-","【-】","【"&amp;SUBSTITUTE(TEXT(CV7,"#,##0.00"),"-","△")&amp;"】"))</f>
        <v>【56.31】</v>
      </c>
      <c r="CW6" s="36">
        <f>IF(CW7="",NA(),CW7)</f>
        <v>96.16</v>
      </c>
      <c r="CX6" s="36">
        <f t="shared" ref="CX6:DF6" si="11">IF(CX7="",NA(),CX7)</f>
        <v>84.69</v>
      </c>
      <c r="CY6" s="36">
        <f t="shared" si="11"/>
        <v>88.65</v>
      </c>
      <c r="CZ6" s="36">
        <f t="shared" si="11"/>
        <v>76.790000000000006</v>
      </c>
      <c r="DA6" s="36">
        <f t="shared" si="11"/>
        <v>87</v>
      </c>
      <c r="DB6" s="36">
        <f t="shared" si="11"/>
        <v>74.63</v>
      </c>
      <c r="DC6" s="36">
        <f t="shared" si="11"/>
        <v>74.900000000000006</v>
      </c>
      <c r="DD6" s="36">
        <f t="shared" si="11"/>
        <v>72.72</v>
      </c>
      <c r="DE6" s="36">
        <f t="shared" si="11"/>
        <v>72.75</v>
      </c>
      <c r="DF6" s="36">
        <f t="shared" si="11"/>
        <v>71.27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0.78</v>
      </c>
      <c r="EJ6" s="36">
        <f t="shared" si="14"/>
        <v>0.56999999999999995</v>
      </c>
      <c r="EK6" s="36">
        <f t="shared" si="14"/>
        <v>0.62</v>
      </c>
      <c r="EL6" s="36">
        <f t="shared" si="14"/>
        <v>0.39</v>
      </c>
      <c r="EM6" s="36">
        <f t="shared" si="14"/>
        <v>0.61</v>
      </c>
      <c r="EN6" s="35" t="str">
        <f>IF(EN7="","",IF(EN7="-","【-】","【"&amp;SUBSTITUTE(TEXT(EN7,"#,##0.00"),"-","△")&amp;"】"))</f>
        <v>【0.80】</v>
      </c>
    </row>
    <row r="7" spans="1:144" s="37" customFormat="1" x14ac:dyDescent="0.15">
      <c r="A7" s="29"/>
      <c r="B7" s="38">
        <v>2020</v>
      </c>
      <c r="C7" s="38">
        <v>194247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2.13</v>
      </c>
      <c r="Q7" s="39">
        <v>1100</v>
      </c>
      <c r="R7" s="39">
        <v>9681</v>
      </c>
      <c r="S7" s="39">
        <v>25.05</v>
      </c>
      <c r="T7" s="39">
        <v>386.47</v>
      </c>
      <c r="U7" s="39">
        <v>205</v>
      </c>
      <c r="V7" s="39">
        <v>0.32</v>
      </c>
      <c r="W7" s="39">
        <v>640.63</v>
      </c>
      <c r="X7" s="39">
        <v>100</v>
      </c>
      <c r="Y7" s="39">
        <v>100</v>
      </c>
      <c r="Z7" s="39">
        <v>100</v>
      </c>
      <c r="AA7" s="39">
        <v>100.02</v>
      </c>
      <c r="AB7" s="39">
        <v>100</v>
      </c>
      <c r="AC7" s="39">
        <v>72.11</v>
      </c>
      <c r="AD7" s="39">
        <v>74.05</v>
      </c>
      <c r="AE7" s="39">
        <v>73.25</v>
      </c>
      <c r="AF7" s="39">
        <v>75.06</v>
      </c>
      <c r="AG7" s="39">
        <v>73.22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1595.62</v>
      </c>
      <c r="BK7" s="39">
        <v>1302.33</v>
      </c>
      <c r="BL7" s="39">
        <v>1274.21</v>
      </c>
      <c r="BM7" s="39">
        <v>1183.92</v>
      </c>
      <c r="BN7" s="39">
        <v>1128.72</v>
      </c>
      <c r="BO7" s="39">
        <v>949.15</v>
      </c>
      <c r="BP7" s="39">
        <v>56.43</v>
      </c>
      <c r="BQ7" s="39">
        <v>42.68</v>
      </c>
      <c r="BR7" s="39">
        <v>54.77</v>
      </c>
      <c r="BS7" s="39">
        <v>25.64</v>
      </c>
      <c r="BT7" s="39">
        <v>18.739999999999998</v>
      </c>
      <c r="BU7" s="39">
        <v>37.92</v>
      </c>
      <c r="BV7" s="39">
        <v>40.89</v>
      </c>
      <c r="BW7" s="39">
        <v>41.25</v>
      </c>
      <c r="BX7" s="39">
        <v>42.5</v>
      </c>
      <c r="BY7" s="39">
        <v>41.84</v>
      </c>
      <c r="BZ7" s="39">
        <v>55.87</v>
      </c>
      <c r="CA7" s="39">
        <v>129.25</v>
      </c>
      <c r="CB7" s="39">
        <v>190.99</v>
      </c>
      <c r="CC7" s="39">
        <v>142.72999999999999</v>
      </c>
      <c r="CD7" s="39">
        <v>308.04000000000002</v>
      </c>
      <c r="CE7" s="39">
        <v>454.34</v>
      </c>
      <c r="CF7" s="39">
        <v>423.18</v>
      </c>
      <c r="CG7" s="39">
        <v>383.2</v>
      </c>
      <c r="CH7" s="39">
        <v>383.25</v>
      </c>
      <c r="CI7" s="39">
        <v>377.72</v>
      </c>
      <c r="CJ7" s="39">
        <v>390.47</v>
      </c>
      <c r="CK7" s="39">
        <v>288.19</v>
      </c>
      <c r="CL7" s="39">
        <v>33.549999999999997</v>
      </c>
      <c r="CM7" s="39">
        <v>38.11</v>
      </c>
      <c r="CN7" s="39">
        <v>38.24</v>
      </c>
      <c r="CO7" s="39">
        <v>37.46</v>
      </c>
      <c r="CP7" s="39">
        <v>33.619999999999997</v>
      </c>
      <c r="CQ7" s="39">
        <v>46.9</v>
      </c>
      <c r="CR7" s="39">
        <v>47.95</v>
      </c>
      <c r="CS7" s="39">
        <v>48.26</v>
      </c>
      <c r="CT7" s="39">
        <v>48.01</v>
      </c>
      <c r="CU7" s="39">
        <v>49.08</v>
      </c>
      <c r="CV7" s="39">
        <v>56.31</v>
      </c>
      <c r="CW7" s="39">
        <v>96.16</v>
      </c>
      <c r="CX7" s="39">
        <v>84.69</v>
      </c>
      <c r="CY7" s="39">
        <v>88.65</v>
      </c>
      <c r="CZ7" s="39">
        <v>76.790000000000006</v>
      </c>
      <c r="DA7" s="39">
        <v>87</v>
      </c>
      <c r="DB7" s="39">
        <v>74.63</v>
      </c>
      <c r="DC7" s="39">
        <v>74.900000000000006</v>
      </c>
      <c r="DD7" s="39">
        <v>72.72</v>
      </c>
      <c r="DE7" s="39">
        <v>72.75</v>
      </c>
      <c r="DF7" s="39">
        <v>71.27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0.78</v>
      </c>
      <c r="EJ7" s="39">
        <v>0.56999999999999995</v>
      </c>
      <c r="EK7" s="39">
        <v>0.62</v>
      </c>
      <c r="EL7" s="39">
        <v>0.39</v>
      </c>
      <c r="EM7" s="39">
        <v>0.61</v>
      </c>
      <c r="EN7" s="39">
        <v>0.8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4" x14ac:dyDescent="0.15">
      <c r="B13" t="s">
        <v>111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dcterms:created xsi:type="dcterms:W3CDTF">2021-12-03T07:03:10Z</dcterms:created>
  <dcterms:modified xsi:type="dcterms:W3CDTF">2022-02-21T05:21:03Z</dcterms:modified>
  <cp:category/>
</cp:coreProperties>
</file>