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簡易水道\02 法非適\"/>
    </mc:Choice>
  </mc:AlternateContent>
  <workbookProtection workbookAlgorithmName="SHA-512" workbookHashValue="OlwvnSl2SiGFDB9xn3kCIHDmLQGwXhFhI+Uzb9eeozpkBVo9MXbceUtnkOKjpy4/rnK84F2sTvr9aUFzESUrCQ==" workbookSaltValue="8PHRU0KoyqTWtkRhFuOXqw==" workbookSpinCount="100000" lockStructure="1"/>
  <bookViews>
    <workbookView xWindow="0" yWindow="0" windowWidth="20400" windowHeight="76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<sst xmlns="http://schemas.openxmlformats.org/spreadsheetml/2006/main" count="233" uniqueCount="116">
  <si>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</si>
  <si>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</si>
  <si>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</si>
  <si>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</si>
  <si>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</si>
  <si>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</si>
  <si>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</si>
  <si>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</si>
  <si>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</si>
  <si>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</si>
  <si>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</si>
  <si>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</si>
  <si>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</si>
  <si>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</si>
  <si>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</si>
  <si>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</si>
  <si>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</si>
  <si>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</si>
  <si>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</si>
  <si>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</si>
  <si>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</si>
  <si>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</si>
  <si>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</si>
  <si>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</si>
  <si>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</si>
  <si>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</si>
  <si>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</si>
  <si>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</si>
  <si>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</si>
  <si>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</si>
  <si>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</si>
  <si>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</si>
  <si>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</si>
  <si>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</si>
  <si>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</si>
  <si>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</si>
  <si>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</si>
  <si>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</si>
  <si>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</si>
  <si>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</si>
  <si>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</si>
  <si>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</si>
  <si>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</si>
  <si>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</si>
  <si>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</si>
  <si>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</si>
  <si>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</si>
  <si>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</si>
  <si>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</si>
  <si>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</si>
  <si>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</si>
  <si>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</si>
  <si>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</si>
  <si>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</si>
  <si>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</si>
  <si>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</si>
  <si>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</si>
  <si>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</si>
  <si>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</si>
  <si>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</si>
  <si>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</si>
  <si>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</si>
  <si>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</si>
  <si>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</si>
  <si>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</si>
  <si>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</si>
  <si>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</si>
  <si>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</si>
  <si>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</si>
  <si>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</si>
  <si>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</si>
  <si>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</si>
  <si>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</si>
  <si>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</si>
  <si>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</si>
  <si>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</si>
  <si>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</si>
  <si>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</si>
  <si>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</si>
  <si>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</si>
  <si>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</si>
  <si>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</si>
  <si>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</si>
  <si>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</si>
  <si>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</si>
  <si>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</si>
  <si>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</si>
  <si>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</si>
  <si>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</si>
  <si>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</si>
  <si>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</si>
  <si>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</si>
  <si>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</si>
  <si>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</si>
  <si>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</si>
  <si>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</si>
  <si>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</si>
  <si>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</si>
  <si>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</si>
  <si>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</si>
  <si>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</si>
  <si>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</si>
  <si>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</si>
  <si>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</si>
  <si>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</si>
  <si>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</si>
  <si>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</si>
  <si>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</si>
  <si>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</si>
  <si>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</si>
  <si>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</si>
  <si>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</si>
  <si>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</si>
  <si>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依然として一般会計繰入金に依存した経営状況にあり、老朽施設及び老朽管路の更新事業が必要とされる。今後も計画的に料金の改定をおこない、収益の確保に努めるとともに、施設・設備の維持管理費用等の抑制・節減に努めながら、経営の効率化を図る。</t>
    <rPh sb="1" eb="3">
      <t>イゼン</t>
    </rPh>
    <rPh sb="6" eb="8">
      <t>イッパン</t>
    </rPh>
    <rPh sb="8" eb="10">
      <t>カイケイ</t>
    </rPh>
    <rPh sb="10" eb="12">
      <t>クリイレ</t>
    </rPh>
    <rPh sb="12" eb="13">
      <t>キン</t>
    </rPh>
    <rPh sb="14" eb="16">
      <t>イゾン</t>
    </rPh>
    <rPh sb="18" eb="20">
      <t>ケイエイ</t>
    </rPh>
    <rPh sb="20" eb="22">
      <t>ジョウキョウ</t>
    </rPh>
    <rPh sb="26" eb="28">
      <t>ロウキュウ</t>
    </rPh>
    <rPh sb="28" eb="30">
      <t>シセツ</t>
    </rPh>
    <rPh sb="30" eb="31">
      <t>オヨ</t>
    </rPh>
    <rPh sb="32" eb="34">
      <t>ロウキュウ</t>
    </rPh>
    <rPh sb="34" eb="36">
      <t>カンロ</t>
    </rPh>
    <rPh sb="37" eb="39">
      <t>コウシン</t>
    </rPh>
    <rPh sb="39" eb="41">
      <t>ジギョウ</t>
    </rPh>
    <rPh sb="42" eb="44">
      <t>ヒツヨウ</t>
    </rPh>
    <rPh sb="49" eb="51">
      <t>コンゴ</t>
    </rPh>
    <rPh sb="52" eb="54">
      <t>ケイカク</t>
    </rPh>
    <rPh sb="54" eb="55">
      <t>テキ</t>
    </rPh>
    <rPh sb="56" eb="58">
      <t>リョウキン</t>
    </rPh>
    <rPh sb="59" eb="61">
      <t>カイテイ</t>
    </rPh>
    <rPh sb="67" eb="69">
      <t>シュウエキ</t>
    </rPh>
    <rPh sb="70" eb="72">
      <t>カクホ</t>
    </rPh>
    <rPh sb="73" eb="74">
      <t>ツト</t>
    </rPh>
    <rPh sb="81" eb="83">
      <t>シセツ</t>
    </rPh>
    <rPh sb="84" eb="86">
      <t>セツビ</t>
    </rPh>
    <rPh sb="87" eb="89">
      <t>イジ</t>
    </rPh>
    <rPh sb="89" eb="91">
      <t>カンリ</t>
    </rPh>
    <rPh sb="91" eb="93">
      <t>ヒヨウ</t>
    </rPh>
    <rPh sb="93" eb="94">
      <t>トウ</t>
    </rPh>
    <rPh sb="95" eb="97">
      <t>ヨクセイ</t>
    </rPh>
    <rPh sb="98" eb="100">
      <t>セツゲン</t>
    </rPh>
    <rPh sb="101" eb="102">
      <t>ツト</t>
    </rPh>
    <rPh sb="107" eb="109">
      <t>ケイエイ</t>
    </rPh>
    <rPh sb="110" eb="113">
      <t>コウリツカ</t>
    </rPh>
    <rPh sb="114" eb="115">
      <t>ハカ</t>
    </rPh>
    <phoneticPr fontId="4"/>
  </si>
  <si>
    <t xml:space="preserve">・収益的収支比率は、類似団体平均値と比較し低い状況である。段階的に使用料改定を実施しているが、それ以上に老朽管の更新等の経費が増加し、一般会計繰入金に依存せざるを得ない状況となっている。
・料金回収率は、類似団体平均値と比較し低い状況である。適正な使用料収入の確保を図る。
・近年、老朽管の破裂や漏水箇所が増加傾向であり、有収率及び施設利用率が不安定に推移している。今後においても引き続き老朽施設の更新を進める。
</t>
    <rPh sb="1" eb="3">
      <t>シュウエキ</t>
    </rPh>
    <rPh sb="3" eb="4">
      <t>テキ</t>
    </rPh>
    <rPh sb="4" eb="6">
      <t>シュウシ</t>
    </rPh>
    <rPh sb="6" eb="8">
      <t>ヒリツ</t>
    </rPh>
    <rPh sb="10" eb="12">
      <t>ルイジ</t>
    </rPh>
    <rPh sb="12" eb="14">
      <t>ダンタイ</t>
    </rPh>
    <rPh sb="14" eb="17">
      <t>ヘイキンチ</t>
    </rPh>
    <rPh sb="18" eb="20">
      <t>ヒカク</t>
    </rPh>
    <rPh sb="21" eb="22">
      <t>ヒク</t>
    </rPh>
    <rPh sb="23" eb="25">
      <t>ジョウキョウ</t>
    </rPh>
    <rPh sb="29" eb="32">
      <t>ダンカイテキ</t>
    </rPh>
    <rPh sb="33" eb="36">
      <t>シヨウリョウ</t>
    </rPh>
    <rPh sb="36" eb="38">
      <t>カイテイ</t>
    </rPh>
    <rPh sb="39" eb="41">
      <t>ジッシ</t>
    </rPh>
    <rPh sb="49" eb="51">
      <t>イジョウ</t>
    </rPh>
    <rPh sb="52" eb="54">
      <t>ロウキュウ</t>
    </rPh>
    <rPh sb="54" eb="55">
      <t>カン</t>
    </rPh>
    <rPh sb="56" eb="58">
      <t>コウシン</t>
    </rPh>
    <rPh sb="58" eb="59">
      <t>トウ</t>
    </rPh>
    <rPh sb="60" eb="62">
      <t>ケイヒ</t>
    </rPh>
    <rPh sb="63" eb="65">
      <t>ゾウカ</t>
    </rPh>
    <rPh sb="67" eb="69">
      <t>イッパン</t>
    </rPh>
    <rPh sb="69" eb="71">
      <t>カイケイ</t>
    </rPh>
    <rPh sb="71" eb="73">
      <t>クリイレ</t>
    </rPh>
    <rPh sb="73" eb="74">
      <t>キン</t>
    </rPh>
    <rPh sb="75" eb="77">
      <t>イゾン</t>
    </rPh>
    <rPh sb="81" eb="82">
      <t>エ</t>
    </rPh>
    <rPh sb="84" eb="86">
      <t>ジョウキョウ</t>
    </rPh>
    <rPh sb="95" eb="97">
      <t>リョウキン</t>
    </rPh>
    <rPh sb="97" eb="99">
      <t>カイシュウ</t>
    </rPh>
    <rPh sb="99" eb="100">
      <t>リツ</t>
    </rPh>
    <rPh sb="102" eb="104">
      <t>ルイジ</t>
    </rPh>
    <rPh sb="104" eb="106">
      <t>ダンタイ</t>
    </rPh>
    <rPh sb="106" eb="109">
      <t>ヘイキンチ</t>
    </rPh>
    <rPh sb="110" eb="112">
      <t>ヒカク</t>
    </rPh>
    <rPh sb="113" eb="114">
      <t>ヒク</t>
    </rPh>
    <rPh sb="115" eb="117">
      <t>ジョウキョウ</t>
    </rPh>
    <rPh sb="121" eb="123">
      <t>テキセイ</t>
    </rPh>
    <rPh sb="124" eb="127">
      <t>シヨウリョウ</t>
    </rPh>
    <rPh sb="127" eb="129">
      <t>シュウニュウ</t>
    </rPh>
    <rPh sb="130" eb="132">
      <t>カクホ</t>
    </rPh>
    <rPh sb="133" eb="134">
      <t>ハカ</t>
    </rPh>
    <rPh sb="138" eb="140">
      <t>キンネン</t>
    </rPh>
    <rPh sb="141" eb="143">
      <t>ロウキュウ</t>
    </rPh>
    <rPh sb="143" eb="144">
      <t>カン</t>
    </rPh>
    <rPh sb="145" eb="147">
      <t>ハレツ</t>
    </rPh>
    <rPh sb="148" eb="150">
      <t>ロウスイ</t>
    </rPh>
    <rPh sb="150" eb="152">
      <t>カショ</t>
    </rPh>
    <rPh sb="153" eb="155">
      <t>ゾウカ</t>
    </rPh>
    <rPh sb="155" eb="157">
      <t>ケイコウ</t>
    </rPh>
    <rPh sb="161" eb="163">
      <t>ユウシュウ</t>
    </rPh>
    <rPh sb="163" eb="164">
      <t>リツ</t>
    </rPh>
    <rPh sb="164" eb="165">
      <t>オヨ</t>
    </rPh>
    <rPh sb="166" eb="168">
      <t>シセツ</t>
    </rPh>
    <rPh sb="168" eb="170">
      <t>リヨウ</t>
    </rPh>
    <rPh sb="170" eb="171">
      <t>リツ</t>
    </rPh>
    <rPh sb="172" eb="175">
      <t>フアンテイ</t>
    </rPh>
    <rPh sb="176" eb="178">
      <t>スイイ</t>
    </rPh>
    <rPh sb="183" eb="185">
      <t>コンゴ</t>
    </rPh>
    <rPh sb="190" eb="191">
      <t>ヒ</t>
    </rPh>
    <rPh sb="192" eb="193">
      <t>ツヅ</t>
    </rPh>
    <rPh sb="194" eb="196">
      <t>ロウキュウ</t>
    </rPh>
    <rPh sb="196" eb="198">
      <t>シセツ</t>
    </rPh>
    <rPh sb="199" eb="201">
      <t>コウシン</t>
    </rPh>
    <rPh sb="202" eb="203">
      <t>スス</t>
    </rPh>
    <phoneticPr fontId="4"/>
  </si>
  <si>
    <t>・供用開始後、50年以上経過している事から老朽施設及び老朽管の更新をおこなっている。令和2年度数値は布設のみで未供用箇所があるため更新率が低下している。今後も引き続き、必要財源を確保し、更新等を進める。</t>
    <rPh sb="1" eb="3">
      <t>キョウヨウ</t>
    </rPh>
    <rPh sb="3" eb="5">
      <t>カイシ</t>
    </rPh>
    <rPh sb="5" eb="6">
      <t>ゴ</t>
    </rPh>
    <rPh sb="9" eb="10">
      <t>ネン</t>
    </rPh>
    <rPh sb="10" eb="12">
      <t>イジョウ</t>
    </rPh>
    <rPh sb="12" eb="14">
      <t>ケイカ</t>
    </rPh>
    <rPh sb="18" eb="19">
      <t>コト</t>
    </rPh>
    <rPh sb="21" eb="23">
      <t>ロウキュウ</t>
    </rPh>
    <rPh sb="23" eb="25">
      <t>シセツ</t>
    </rPh>
    <rPh sb="25" eb="26">
      <t>オヨ</t>
    </rPh>
    <rPh sb="27" eb="29">
      <t>ロウキュウ</t>
    </rPh>
    <rPh sb="29" eb="30">
      <t>カン</t>
    </rPh>
    <rPh sb="31" eb="33">
      <t>コウシン</t>
    </rPh>
    <rPh sb="42" eb="44">
      <t>レイワ</t>
    </rPh>
    <rPh sb="45" eb="47">
      <t>ネンド</t>
    </rPh>
    <rPh sb="47" eb="49">
      <t>スウチ</t>
    </rPh>
    <rPh sb="50" eb="52">
      <t>フセツ</t>
    </rPh>
    <rPh sb="55" eb="56">
      <t>ミ</t>
    </rPh>
    <rPh sb="56" eb="58">
      <t>キョウヨウ</t>
    </rPh>
    <rPh sb="58" eb="60">
      <t>カショ</t>
    </rPh>
    <rPh sb="65" eb="67">
      <t>コウシン</t>
    </rPh>
    <rPh sb="67" eb="68">
      <t>リツ</t>
    </rPh>
    <rPh sb="76" eb="78">
      <t>コンゴ</t>
    </rPh>
    <rPh sb="79" eb="80">
      <t>ヒ</t>
    </rPh>
    <rPh sb="81" eb="82">
      <t>ツヅ</t>
    </rPh>
    <rPh sb="84" eb="86">
      <t>ヒツヨウ</t>
    </rPh>
    <rPh sb="86" eb="88">
      <t>ザイゲン</t>
    </rPh>
    <rPh sb="89" eb="91">
      <t>カクホ</t>
    </rPh>
    <rPh sb="93" eb="95">
      <t>コウシン</t>
    </rPh>
    <rPh sb="95" eb="96">
      <t>トウ</t>
    </rPh>
    <rPh sb="97" eb="9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</si>
</sst>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c:v>
                </c:pt>
                <c:pt idx="1">
                  <c:v>0.03</c:v>
                </c:pt>
                <c:pt idx="2">
                  <c:v>0.76</c:v>
                </c:pt>
                <c:pt idx="3">
                  <c:v>0.93</c:v>
                </c:pt>
                <c:pt idx="4">
                  <c:v>0.28000000000000003</c:v>
                </c:pt>
              </c:numCache>
            </c:numRef>
          </c:val>
          <c:extLst>
            <c:ext xmlns:c16="http://schemas.microsoft.com/office/drawing/2014/chart" uri="{C3380CC4-5D6E-409C-BE32-E72D297353CC}">
              <c16:uniqueId val="{00000000-33A2-44B2-A464-D69DE970B69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0.56999999999999995</c:v>
                </c:pt>
                <c:pt idx="2">
                  <c:v>0.62</c:v>
                </c:pt>
                <c:pt idx="3">
                  <c:v>0.39</c:v>
                </c:pt>
                <c:pt idx="4">
                  <c:v>0.61</c:v>
                </c:pt>
              </c:numCache>
            </c:numRef>
          </c:val>
          <c:smooth val="0"/>
          <c:extLst>
            <c:ext xmlns:c16="http://schemas.microsoft.com/office/drawing/2014/chart" uri="{C3380CC4-5D6E-409C-BE32-E72D297353CC}">
              <c16:uniqueId val="{00000001-33A2-44B2-A464-D69DE970B69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60.97</c:v>
                </c:pt>
                <c:pt idx="1">
                  <c:v>69.31</c:v>
                </c:pt>
                <c:pt idx="2">
                  <c:v>65.290000000000006</c:v>
                </c:pt>
                <c:pt idx="3">
                  <c:v>57.56</c:v>
                </c:pt>
                <c:pt idx="4">
                  <c:v>54.72</c:v>
                </c:pt>
              </c:numCache>
            </c:numRef>
          </c:val>
          <c:extLst>
            <c:ext xmlns:c16="http://schemas.microsoft.com/office/drawing/2014/chart" uri="{C3380CC4-5D6E-409C-BE32-E72D297353CC}">
              <c16:uniqueId val="{00000000-622C-4DDB-8E03-44C45DB8389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74.05</c:v>
                </c:pt>
                <c:pt idx="2">
                  <c:v>73.25</c:v>
                </c:pt>
                <c:pt idx="3">
                  <c:v>75.06</c:v>
                </c:pt>
                <c:pt idx="4">
                  <c:v>73.22</c:v>
                </c:pt>
              </c:numCache>
            </c:numRef>
          </c:val>
          <c:smooth val="0"/>
          <c:extLst>
            <c:ext xmlns:c16="http://schemas.microsoft.com/office/drawing/2014/chart" uri="{C3380CC4-5D6E-409C-BE32-E72D297353CC}">
              <c16:uniqueId val="{00000001-622C-4DDB-8E03-44C45DB8389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85-4FE3-A6F8-B4D91842958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85-4FE3-A6F8-B4D91842958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39-48A5-9798-A6C61CEC1D0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39-48A5-9798-A6C61CEC1D0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E8-4959-BF65-ABFE6920F77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E8-4959-BF65-ABFE6920F77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78-4469-9469-B7BA687F439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78-4469-9469-B7BA687F439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2907.1</c:v>
                </c:pt>
                <c:pt idx="1">
                  <c:v>2857.34</c:v>
                </c:pt>
                <c:pt idx="2">
                  <c:v>2953.28</c:v>
                </c:pt>
                <c:pt idx="3">
                  <c:v>2551.94</c:v>
                </c:pt>
                <c:pt idx="4">
                  <c:v>2424.96</c:v>
                </c:pt>
              </c:numCache>
            </c:numRef>
          </c:val>
          <c:extLst>
            <c:ext xmlns:c16="http://schemas.microsoft.com/office/drawing/2014/chart" uri="{C3380CC4-5D6E-409C-BE32-E72D297353CC}">
              <c16:uniqueId val="{00000000-E242-454A-8A79-5152505A346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1302.33</c:v>
                </c:pt>
                <c:pt idx="2">
                  <c:v>1274.21</c:v>
                </c:pt>
                <c:pt idx="3">
                  <c:v>1183.92</c:v>
                </c:pt>
                <c:pt idx="4">
                  <c:v>1128.72</c:v>
                </c:pt>
              </c:numCache>
            </c:numRef>
          </c:val>
          <c:smooth val="0"/>
          <c:extLst>
            <c:ext xmlns:c16="http://schemas.microsoft.com/office/drawing/2014/chart" uri="{C3380CC4-5D6E-409C-BE32-E72D297353CC}">
              <c16:uniqueId val="{00000001-E242-454A-8A79-5152505A346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30.13</c:v>
                </c:pt>
                <c:pt idx="1">
                  <c:v>26.07</c:v>
                </c:pt>
                <c:pt idx="2">
                  <c:v>25.94</c:v>
                </c:pt>
                <c:pt idx="3">
                  <c:v>29.03</c:v>
                </c:pt>
                <c:pt idx="4">
                  <c:v>27.42</c:v>
                </c:pt>
              </c:numCache>
            </c:numRef>
          </c:val>
          <c:extLst>
            <c:ext xmlns:c16="http://schemas.microsoft.com/office/drawing/2014/chart" uri="{C3380CC4-5D6E-409C-BE32-E72D297353CC}">
              <c16:uniqueId val="{00000000-68C9-4D44-BFE3-CE25129F6A0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40.89</c:v>
                </c:pt>
                <c:pt idx="2">
                  <c:v>41.25</c:v>
                </c:pt>
                <c:pt idx="3">
                  <c:v>42.5</c:v>
                </c:pt>
                <c:pt idx="4">
                  <c:v>41.84</c:v>
                </c:pt>
              </c:numCache>
            </c:numRef>
          </c:val>
          <c:smooth val="0"/>
          <c:extLst>
            <c:ext xmlns:c16="http://schemas.microsoft.com/office/drawing/2014/chart" uri="{C3380CC4-5D6E-409C-BE32-E72D297353CC}">
              <c16:uniqueId val="{00000001-68C9-4D44-BFE3-CE25129F6A0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333.51</c:v>
                </c:pt>
                <c:pt idx="1">
                  <c:v>407.91</c:v>
                </c:pt>
                <c:pt idx="2">
                  <c:v>417.75</c:v>
                </c:pt>
                <c:pt idx="3">
                  <c:v>445.46</c:v>
                </c:pt>
                <c:pt idx="4">
                  <c:v>472.31</c:v>
                </c:pt>
              </c:numCache>
            </c:numRef>
          </c:val>
          <c:extLst>
            <c:ext xmlns:c16="http://schemas.microsoft.com/office/drawing/2014/chart" uri="{C3380CC4-5D6E-409C-BE32-E72D297353CC}">
              <c16:uniqueId val="{00000000-C97A-4915-9E90-067B4D72B8B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383.2</c:v>
                </c:pt>
                <c:pt idx="2">
                  <c:v>383.25</c:v>
                </c:pt>
                <c:pt idx="3">
                  <c:v>377.72</c:v>
                </c:pt>
                <c:pt idx="4">
                  <c:v>390.47</c:v>
                </c:pt>
              </c:numCache>
            </c:numRef>
          </c:val>
          <c:smooth val="0"/>
          <c:extLst>
            <c:ext xmlns:c16="http://schemas.microsoft.com/office/drawing/2014/chart" uri="{C3380CC4-5D6E-409C-BE32-E72D297353CC}">
              <c16:uniqueId val="{00000001-C97A-4915-9E90-067B4D72B8B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60.09</c:v>
                </c:pt>
                <c:pt idx="1">
                  <c:v>44.79</c:v>
                </c:pt>
                <c:pt idx="2">
                  <c:v>77.540000000000006</c:v>
                </c:pt>
                <c:pt idx="3">
                  <c:v>86.4</c:v>
                </c:pt>
                <c:pt idx="4">
                  <c:v>78.58</c:v>
                </c:pt>
              </c:numCache>
            </c:numRef>
          </c:val>
          <c:extLst>
            <c:ext xmlns:c16="http://schemas.microsoft.com/office/drawing/2014/chart" uri="{C3380CC4-5D6E-409C-BE32-E72D297353CC}">
              <c16:uniqueId val="{00000000-EF28-4A34-9598-A7E99CD56D4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47.95</c:v>
                </c:pt>
                <c:pt idx="2">
                  <c:v>48.26</c:v>
                </c:pt>
                <c:pt idx="3">
                  <c:v>48.01</c:v>
                </c:pt>
                <c:pt idx="4">
                  <c:v>49.08</c:v>
                </c:pt>
              </c:numCache>
            </c:numRef>
          </c:val>
          <c:smooth val="0"/>
          <c:extLst>
            <c:ext xmlns:c16="http://schemas.microsoft.com/office/drawing/2014/chart" uri="{C3380CC4-5D6E-409C-BE32-E72D297353CC}">
              <c16:uniqueId val="{00000001-EF28-4A34-9598-A7E99CD56D4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58.45</c:v>
                </c:pt>
                <c:pt idx="1">
                  <c:v>61.17</c:v>
                </c:pt>
                <c:pt idx="2">
                  <c:v>68.349999999999994</c:v>
                </c:pt>
                <c:pt idx="3">
                  <c:v>58.9</c:v>
                </c:pt>
                <c:pt idx="4">
                  <c:v>66.099999999999994</c:v>
                </c:pt>
              </c:numCache>
            </c:numRef>
          </c:val>
          <c:extLst>
            <c:ext xmlns:c16="http://schemas.microsoft.com/office/drawing/2014/chart" uri="{C3380CC4-5D6E-409C-BE32-E72D297353CC}">
              <c16:uniqueId val="{00000000-997C-4006-817B-B571282F177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74.900000000000006</c:v>
                </c:pt>
                <c:pt idx="2">
                  <c:v>72.72</c:v>
                </c:pt>
                <c:pt idx="3">
                  <c:v>72.75</c:v>
                </c:pt>
                <c:pt idx="4">
                  <c:v>71.27</c:v>
                </c:pt>
              </c:numCache>
            </c:numRef>
          </c:val>
          <c:smooth val="0"/>
          <c:extLst>
            <c:ext xmlns:c16="http://schemas.microsoft.com/office/drawing/2014/chart" uri="{C3380CC4-5D6E-409C-BE32-E72D297353CC}">
              <c16:uniqueId val="{00000001-997C-4006-817B-B571282F177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富士川町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14683</v>
      </c>
      <c r="AM8" s="67"/>
      <c r="AN8" s="67"/>
      <c r="AO8" s="67"/>
      <c r="AP8" s="67"/>
      <c r="AQ8" s="67"/>
      <c r="AR8" s="67"/>
      <c r="AS8" s="67"/>
      <c r="AT8" s="66">
        <f>データ!$S$6</f>
        <v>112</v>
      </c>
      <c r="AU8" s="66"/>
      <c r="AV8" s="66"/>
      <c r="AW8" s="66"/>
      <c r="AX8" s="66"/>
      <c r="AY8" s="66"/>
      <c r="AZ8" s="66"/>
      <c r="BA8" s="66"/>
      <c r="BB8" s="66">
        <f>データ!$T$6</f>
        <v>131.1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8.35</v>
      </c>
      <c r="Q10" s="66"/>
      <c r="R10" s="66"/>
      <c r="S10" s="66"/>
      <c r="T10" s="66"/>
      <c r="U10" s="66"/>
      <c r="V10" s="66"/>
      <c r="W10" s="67">
        <f>データ!$Q$6</f>
        <v>2085</v>
      </c>
      <c r="X10" s="67"/>
      <c r="Y10" s="67"/>
      <c r="Z10" s="67"/>
      <c r="AA10" s="67"/>
      <c r="AB10" s="67"/>
      <c r="AC10" s="67"/>
      <c r="AD10" s="2"/>
      <c r="AE10" s="2"/>
      <c r="AF10" s="2"/>
      <c r="AG10" s="2"/>
      <c r="AH10" s="2"/>
      <c r="AI10" s="2"/>
      <c r="AJ10" s="2"/>
      <c r="AK10" s="2"/>
      <c r="AL10" s="67">
        <f>データ!$U$6</f>
        <v>1218</v>
      </c>
      <c r="AM10" s="67"/>
      <c r="AN10" s="67"/>
      <c r="AO10" s="67"/>
      <c r="AP10" s="67"/>
      <c r="AQ10" s="67"/>
      <c r="AR10" s="67"/>
      <c r="AS10" s="67"/>
      <c r="AT10" s="66">
        <f>データ!$V$6</f>
        <v>42.13</v>
      </c>
      <c r="AU10" s="66"/>
      <c r="AV10" s="66"/>
      <c r="AW10" s="66"/>
      <c r="AX10" s="66"/>
      <c r="AY10" s="66"/>
      <c r="AZ10" s="66"/>
      <c r="BA10" s="66"/>
      <c r="BB10" s="66">
        <f>データ!$W$6</f>
        <v>28.91</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113</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2MAUJrJ2i9h9bvfpD4GrIbC3/kHpKooPjyJ7tzTNRtOseVgGUaQcQ/wo4vCZct9X1A0MPJ/J5OSk4VUfk+fCVQ==" saltValue="/6eOqiamxN/SbO1vdrQPP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2020</v>
      </c>
      <c r="C6" s="34">
        <f t="shared" ref="C6:W6" si="3">C7</f>
        <v>193682</v>
      </c>
      <c r="D6" s="34">
        <f t="shared" si="3"/>
        <v>47</v>
      </c>
      <c r="E6" s="34">
        <f t="shared" si="3"/>
        <v>1</v>
      </c>
      <c r="F6" s="34">
        <f t="shared" si="3"/>
        <v>0</v>
      </c>
      <c r="G6" s="34">
        <f t="shared" si="3"/>
        <v>0</v>
      </c>
      <c r="H6" s="34" t="str">
        <f t="shared" si="3"/>
        <v>山梨県　富士川町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8.35</v>
      </c>
      <c r="Q6" s="35">
        <f t="shared" si="3"/>
        <v>2085</v>
      </c>
      <c r="R6" s="35">
        <f t="shared" si="3"/>
        <v>14683</v>
      </c>
      <c r="S6" s="35">
        <f t="shared" si="3"/>
        <v>112</v>
      </c>
      <c r="T6" s="35">
        <f t="shared" si="3"/>
        <v>131.1</v>
      </c>
      <c r="U6" s="35">
        <f t="shared" si="3"/>
        <v>1218</v>
      </c>
      <c r="V6" s="35">
        <f t="shared" si="3"/>
        <v>42.13</v>
      </c>
      <c r="W6" s="35">
        <f t="shared" si="3"/>
        <v>28.91</v>
      </c>
      <c r="X6" s="36">
        <f>IF(X7="",NA(),X7)</f>
        <v>60.97</v>
      </c>
      <c r="Y6" s="36">
        <f t="shared" ref="Y6:AG6" si="4">IF(Y7="",NA(),Y7)</f>
        <v>69.31</v>
      </c>
      <c r="Z6" s="36">
        <f t="shared" si="4"/>
        <v>65.290000000000006</v>
      </c>
      <c r="AA6" s="36">
        <f t="shared" si="4"/>
        <v>57.56</v>
      </c>
      <c r="AB6" s="36">
        <f t="shared" si="4"/>
        <v>54.72</v>
      </c>
      <c r="AC6" s="36">
        <f t="shared" si="4"/>
        <v>77.56</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2907.1</v>
      </c>
      <c r="BF6" s="36">
        <f t="shared" ref="BF6:BN6" si="7">IF(BF7="",NA(),BF7)</f>
        <v>2857.34</v>
      </c>
      <c r="BG6" s="36">
        <f t="shared" si="7"/>
        <v>2953.28</v>
      </c>
      <c r="BH6" s="36">
        <f t="shared" si="7"/>
        <v>2551.94</v>
      </c>
      <c r="BI6" s="36">
        <f t="shared" si="7"/>
        <v>2424.96</v>
      </c>
      <c r="BJ6" s="36">
        <f t="shared" si="7"/>
        <v>1144.79</v>
      </c>
      <c r="BK6" s="36">
        <f t="shared" si="7"/>
        <v>1302.33</v>
      </c>
      <c r="BL6" s="36">
        <f t="shared" si="7"/>
        <v>1274.21</v>
      </c>
      <c r="BM6" s="36">
        <f t="shared" si="7"/>
        <v>1183.92</v>
      </c>
      <c r="BN6" s="36">
        <f t="shared" si="7"/>
        <v>1128.72</v>
      </c>
      <c r="BO6" s="35" t="str">
        <f>IF(BO7="","",IF(BO7="-","【-】","【"&amp;SUBSTITUTE(TEXT(BO7,"#,##0.00"),"-","△")&amp;"】"))</f>
        <v>【949.15】</v>
      </c>
      <c r="BP6" s="36">
        <f>IF(BP7="",NA(),BP7)</f>
        <v>30.13</v>
      </c>
      <c r="BQ6" s="36">
        <f t="shared" ref="BQ6:BY6" si="8">IF(BQ7="",NA(),BQ7)</f>
        <v>26.07</v>
      </c>
      <c r="BR6" s="36">
        <f t="shared" si="8"/>
        <v>25.94</v>
      </c>
      <c r="BS6" s="36">
        <f t="shared" si="8"/>
        <v>29.03</v>
      </c>
      <c r="BT6" s="36">
        <f t="shared" si="8"/>
        <v>27.42</v>
      </c>
      <c r="BU6" s="36">
        <f t="shared" si="8"/>
        <v>56.04</v>
      </c>
      <c r="BV6" s="36">
        <f t="shared" si="8"/>
        <v>40.89</v>
      </c>
      <c r="BW6" s="36">
        <f t="shared" si="8"/>
        <v>41.25</v>
      </c>
      <c r="BX6" s="36">
        <f t="shared" si="8"/>
        <v>42.5</v>
      </c>
      <c r="BY6" s="36">
        <f t="shared" si="8"/>
        <v>41.84</v>
      </c>
      <c r="BZ6" s="35" t="str">
        <f>IF(BZ7="","",IF(BZ7="-","【-】","【"&amp;SUBSTITUTE(TEXT(BZ7,"#,##0.00"),"-","△")&amp;"】"))</f>
        <v>【55.87】</v>
      </c>
      <c r="CA6" s="36">
        <f>IF(CA7="",NA(),CA7)</f>
        <v>333.51</v>
      </c>
      <c r="CB6" s="36">
        <f t="shared" ref="CB6:CJ6" si="9">IF(CB7="",NA(),CB7)</f>
        <v>407.91</v>
      </c>
      <c r="CC6" s="36">
        <f t="shared" si="9"/>
        <v>417.75</v>
      </c>
      <c r="CD6" s="36">
        <f t="shared" si="9"/>
        <v>445.46</v>
      </c>
      <c r="CE6" s="36">
        <f t="shared" si="9"/>
        <v>472.31</v>
      </c>
      <c r="CF6" s="36">
        <f t="shared" si="9"/>
        <v>304.35000000000002</v>
      </c>
      <c r="CG6" s="36">
        <f t="shared" si="9"/>
        <v>383.2</v>
      </c>
      <c r="CH6" s="36">
        <f t="shared" si="9"/>
        <v>383.25</v>
      </c>
      <c r="CI6" s="36">
        <f t="shared" si="9"/>
        <v>377.72</v>
      </c>
      <c r="CJ6" s="36">
        <f t="shared" si="9"/>
        <v>390.47</v>
      </c>
      <c r="CK6" s="35" t="str">
        <f>IF(CK7="","",IF(CK7="-","【-】","【"&amp;SUBSTITUTE(TEXT(CK7,"#,##0.00"),"-","△")&amp;"】"))</f>
        <v>【288.19】</v>
      </c>
      <c r="CL6" s="36">
        <f>IF(CL7="",NA(),CL7)</f>
        <v>60.09</v>
      </c>
      <c r="CM6" s="36">
        <f t="shared" ref="CM6:CU6" si="10">IF(CM7="",NA(),CM7)</f>
        <v>44.79</v>
      </c>
      <c r="CN6" s="36">
        <f t="shared" si="10"/>
        <v>77.540000000000006</v>
      </c>
      <c r="CO6" s="36">
        <f t="shared" si="10"/>
        <v>86.4</v>
      </c>
      <c r="CP6" s="36">
        <f t="shared" si="10"/>
        <v>78.58</v>
      </c>
      <c r="CQ6" s="36">
        <f t="shared" si="10"/>
        <v>55.9</v>
      </c>
      <c r="CR6" s="36">
        <f t="shared" si="10"/>
        <v>47.95</v>
      </c>
      <c r="CS6" s="36">
        <f t="shared" si="10"/>
        <v>48.26</v>
      </c>
      <c r="CT6" s="36">
        <f t="shared" si="10"/>
        <v>48.01</v>
      </c>
      <c r="CU6" s="36">
        <f t="shared" si="10"/>
        <v>49.08</v>
      </c>
      <c r="CV6" s="35" t="str">
        <f>IF(CV7="","",IF(CV7="-","【-】","【"&amp;SUBSTITUTE(TEXT(CV7,"#,##0.00"),"-","△")&amp;"】"))</f>
        <v>【56.31】</v>
      </c>
      <c r="CW6" s="36">
        <f>IF(CW7="",NA(),CW7)</f>
        <v>58.45</v>
      </c>
      <c r="CX6" s="36">
        <f t="shared" ref="CX6:DF6" si="11">IF(CX7="",NA(),CX7)</f>
        <v>61.17</v>
      </c>
      <c r="CY6" s="36">
        <f t="shared" si="11"/>
        <v>68.349999999999994</v>
      </c>
      <c r="CZ6" s="36">
        <f t="shared" si="11"/>
        <v>58.9</v>
      </c>
      <c r="DA6" s="36">
        <f t="shared" si="11"/>
        <v>66.099999999999994</v>
      </c>
      <c r="DB6" s="36">
        <f t="shared" si="11"/>
        <v>73.28</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v>
      </c>
      <c r="EE6" s="36">
        <f t="shared" ref="EE6:EM6" si="14">IF(EE7="",NA(),EE7)</f>
        <v>0.03</v>
      </c>
      <c r="EF6" s="36">
        <f t="shared" si="14"/>
        <v>0.76</v>
      </c>
      <c r="EG6" s="36">
        <f t="shared" si="14"/>
        <v>0.93</v>
      </c>
      <c r="EH6" s="36">
        <f t="shared" si="14"/>
        <v>0.28000000000000003</v>
      </c>
      <c r="EI6" s="36">
        <f t="shared" si="14"/>
        <v>0.53</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193682</v>
      </c>
      <c r="D7" s="38">
        <v>47</v>
      </c>
      <c r="E7" s="38">
        <v>1</v>
      </c>
      <c r="F7" s="38">
        <v>0</v>
      </c>
      <c r="G7" s="38">
        <v>0</v>
      </c>
      <c r="H7" s="38" t="s">
        <v>94</v>
      </c>
      <c r="I7" s="38" t="s">
        <v>95</v>
      </c>
      <c r="J7" s="38" t="s">
        <v>96</v>
      </c>
      <c r="K7" s="38" t="s">
        <v>97</v>
      </c>
      <c r="L7" s="38" t="s">
        <v>98</v>
      </c>
      <c r="M7" s="38" t="s">
        <v>99</v>
      </c>
      <c r="N7" s="39" t="s">
        <v>100</v>
      </c>
      <c r="O7" s="39" t="s">
        <v>101</v>
      </c>
      <c r="P7" s="39">
        <v>8.35</v>
      </c>
      <c r="Q7" s="39">
        <v>2085</v>
      </c>
      <c r="R7" s="39">
        <v>14683</v>
      </c>
      <c r="S7" s="39">
        <v>112</v>
      </c>
      <c r="T7" s="39">
        <v>131.1</v>
      </c>
      <c r="U7" s="39">
        <v>1218</v>
      </c>
      <c r="V7" s="39">
        <v>42.13</v>
      </c>
      <c r="W7" s="39">
        <v>28.91</v>
      </c>
      <c r="X7" s="39">
        <v>60.97</v>
      </c>
      <c r="Y7" s="39">
        <v>69.31</v>
      </c>
      <c r="Z7" s="39">
        <v>65.290000000000006</v>
      </c>
      <c r="AA7" s="39">
        <v>57.56</v>
      </c>
      <c r="AB7" s="39">
        <v>54.72</v>
      </c>
      <c r="AC7" s="39">
        <v>77.56</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2907.1</v>
      </c>
      <c r="BF7" s="39">
        <v>2857.34</v>
      </c>
      <c r="BG7" s="39">
        <v>2953.28</v>
      </c>
      <c r="BH7" s="39">
        <v>2551.94</v>
      </c>
      <c r="BI7" s="39">
        <v>2424.96</v>
      </c>
      <c r="BJ7" s="39">
        <v>1144.79</v>
      </c>
      <c r="BK7" s="39">
        <v>1302.33</v>
      </c>
      <c r="BL7" s="39">
        <v>1274.21</v>
      </c>
      <c r="BM7" s="39">
        <v>1183.92</v>
      </c>
      <c r="BN7" s="39">
        <v>1128.72</v>
      </c>
      <c r="BO7" s="39">
        <v>949.15</v>
      </c>
      <c r="BP7" s="39">
        <v>30.13</v>
      </c>
      <c r="BQ7" s="39">
        <v>26.07</v>
      </c>
      <c r="BR7" s="39">
        <v>25.94</v>
      </c>
      <c r="BS7" s="39">
        <v>29.03</v>
      </c>
      <c r="BT7" s="39">
        <v>27.42</v>
      </c>
      <c r="BU7" s="39">
        <v>56.04</v>
      </c>
      <c r="BV7" s="39">
        <v>40.89</v>
      </c>
      <c r="BW7" s="39">
        <v>41.25</v>
      </c>
      <c r="BX7" s="39">
        <v>42.5</v>
      </c>
      <c r="BY7" s="39">
        <v>41.84</v>
      </c>
      <c r="BZ7" s="39">
        <v>55.87</v>
      </c>
      <c r="CA7" s="39">
        <v>333.51</v>
      </c>
      <c r="CB7" s="39">
        <v>407.91</v>
      </c>
      <c r="CC7" s="39">
        <v>417.75</v>
      </c>
      <c r="CD7" s="39">
        <v>445.46</v>
      </c>
      <c r="CE7" s="39">
        <v>472.31</v>
      </c>
      <c r="CF7" s="39">
        <v>304.35000000000002</v>
      </c>
      <c r="CG7" s="39">
        <v>383.2</v>
      </c>
      <c r="CH7" s="39">
        <v>383.25</v>
      </c>
      <c r="CI7" s="39">
        <v>377.72</v>
      </c>
      <c r="CJ7" s="39">
        <v>390.47</v>
      </c>
      <c r="CK7" s="39">
        <v>288.19</v>
      </c>
      <c r="CL7" s="39">
        <v>60.09</v>
      </c>
      <c r="CM7" s="39">
        <v>44.79</v>
      </c>
      <c r="CN7" s="39">
        <v>77.540000000000006</v>
      </c>
      <c r="CO7" s="39">
        <v>86.4</v>
      </c>
      <c r="CP7" s="39">
        <v>78.58</v>
      </c>
      <c r="CQ7" s="39">
        <v>55.9</v>
      </c>
      <c r="CR7" s="39">
        <v>47.95</v>
      </c>
      <c r="CS7" s="39">
        <v>48.26</v>
      </c>
      <c r="CT7" s="39">
        <v>48.01</v>
      </c>
      <c r="CU7" s="39">
        <v>49.08</v>
      </c>
      <c r="CV7" s="39">
        <v>56.31</v>
      </c>
      <c r="CW7" s="39">
        <v>58.45</v>
      </c>
      <c r="CX7" s="39">
        <v>61.17</v>
      </c>
      <c r="CY7" s="39">
        <v>68.349999999999994</v>
      </c>
      <c r="CZ7" s="39">
        <v>58.9</v>
      </c>
      <c r="DA7" s="39">
        <v>66.099999999999994</v>
      </c>
      <c r="DB7" s="39">
        <v>73.28</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0.3</v>
      </c>
      <c r="EE7" s="39">
        <v>0.03</v>
      </c>
      <c r="EF7" s="39">
        <v>0.76</v>
      </c>
      <c r="EG7" s="39">
        <v>0.93</v>
      </c>
      <c r="EH7" s="39">
        <v>0.28000000000000003</v>
      </c>
      <c r="EI7" s="39">
        <v>0.53</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107</v>
      </c>
    </row>
    <row r="12" spans="1:144" x14ac:dyDescent="0.15">
      <c r="B12">
        <v>1</v>
      </c>
      <c r="C12">
        <v>1</v>
      </c>
      <c r="D12">
        <v>1</v>
      </c>
      <c r="E12">
        <v>1</v>
      </c>
      <c r="F12">
        <v>2</v>
      </c>
      <c r="G12" t="s">
        <v>108</v>
      </c>
    </row>
    <row r="13" spans="1:144" x14ac:dyDescent="0.15">
      <c r="B13" t="s">
        <v>109</v>
      </c>
      <c r="C13" t="s">
        <v>109</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2022-01-18T07:37:54Z</cp:lastPrinted>
  <dcterms:created xsi:type="dcterms:W3CDTF">2021-12-03T07:03:07Z</dcterms:created>
  <dcterms:modified xsi:type="dcterms:W3CDTF">2022-02-21T05:18:45Z</dcterms:modified>
  <cp:category/>
</cp:coreProperties>
</file>