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n2nh4Msul1dFS3ZbiVDb0BDs2YADpYorGXKQ35ebrpbC5sPidpE8tBjLOYhkmn6p4mBb5eWhkaJNayTUo6rWwA==" workbookSaltValue="AH5aCbFd6TQrImKrX6Pkyw=="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BB10" i="4"/>
  <c r="AT10" i="4"/>
  <c r="P10" i="4"/>
  <c r="I10" i="4"/>
  <c r="BB8" i="4"/>
  <c r="AT8" i="4"/>
  <c r="AL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<sst xmlns="http://schemas.openxmlformats.org/spreadsheetml/2006/main" count="228" uniqueCount="115">
  <si>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</si>
  <si>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</si>
  <si>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</si>
  <si>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</si>
  <si>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</si>
  <si>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</si>
  <si>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</si>
  <si>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</si>
  <si>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</si>
  <si>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</si>
  <si>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</si>
  <si>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</si>
  <si>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</si>
  <si>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</si>
  <si>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</si>
  <si>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</si>
  <si>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</si>
  <si>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</si>
  <si>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</si>
  <si>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</si>
  <si>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</si>
  <si>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</si>
  <si>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</si>
  <si>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</si>
  <si>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</si>
  <si>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</si>
  <si>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</si>
  <si>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</si>
  <si>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</si>
  <si>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</si>
  <si>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</si>
  <si>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</si>
  <si>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</si>
  <si>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</si>
  <si>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</si>
  <si>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</si>
  <si>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</si>
  <si>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</si>
  <si>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</si>
  <si>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</si>
  <si>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</si>
  <si>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</si>
  <si>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</si>
  <si>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</si>
  <si>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</si>
  <si>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</si>
  <si>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</si>
  <si>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</si>
  <si>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</si>
  <si>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</si>
  <si>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</si>
  <si>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</si>
  <si>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</si>
  <si>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</si>
  <si>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</si>
  <si>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</si>
  <si>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</si>
  <si>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</si>
  <si>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</si>
  <si>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</si>
  <si>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</si>
  <si>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</si>
  <si>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</si>
  <si>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</si>
  <si>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</si>
  <si>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</si>
  <si>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</si>
  <si>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</si>
  <si>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</si>
  <si>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</si>
  <si>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</si>
  <si>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</si>
  <si>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</si>
  <si>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</si>
  <si>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</si>
  <si>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</si>
  <si>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</si>
  <si>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</si>
  <si>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</si>
  <si>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</si>
  <si>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</si>
  <si>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</si>
  <si>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</si>
  <si>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</si>
  <si>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</si>
  <si>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</si>
  <si>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</si>
  <si>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</si>
  <si>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</si>
  <si>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</si>
  <si>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</si>
  <si>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</si>
  <si>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</si>
  <si>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</si>
  <si>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</si>
  <si>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</si>
  <si>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</si>
  <si>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</si>
  <si>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</si>
  <si>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</si>
  <si>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</si>
  <si>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</si>
  <si>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</si>
  <si>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</si>
  <si>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</si>
  <si>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</si>
  <si>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</si>
  <si>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</si>
  <si>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</si>
  <si>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</si>
  <si>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</si>
  <si>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</si>
  <si>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給水人口の減少により、給水収益は減少傾向にあるものの、経営効率化等に取り組んでおり、経常収支比率は100%を超え、黒字経営を継続している。今後、各施設の更新等も必要になってくるため、今後も経営改善に努めていく必要がある。</t>
    <rPh sb="0" eb="2">
      <t>キュウスイ</t>
    </rPh>
    <rPh sb="2" eb="4">
      <t>ジンコウ</t>
    </rPh>
    <rPh sb="5" eb="7">
      <t>ゲンショウ</t>
    </rPh>
    <rPh sb="11" eb="13">
      <t>キュウスイ</t>
    </rPh>
    <rPh sb="13" eb="15">
      <t>シュウエキ</t>
    </rPh>
    <rPh sb="16" eb="18">
      <t>ゲンショウ</t>
    </rPh>
    <rPh sb="18" eb="20">
      <t>ケイコウ</t>
    </rPh>
    <rPh sb="27" eb="29">
      <t>ケイエイ</t>
    </rPh>
    <rPh sb="29" eb="32">
      <t>コウリツカ</t>
    </rPh>
    <rPh sb="32" eb="33">
      <t>トウ</t>
    </rPh>
    <rPh sb="34" eb="35">
      <t>ト</t>
    </rPh>
    <rPh sb="36" eb="37">
      <t>ク</t>
    </rPh>
    <rPh sb="42" eb="44">
      <t>ケイジョウ</t>
    </rPh>
    <rPh sb="44" eb="46">
      <t>シュウシ</t>
    </rPh>
    <rPh sb="46" eb="48">
      <t>ヒリツ</t>
    </rPh>
    <rPh sb="54" eb="55">
      <t>コ</t>
    </rPh>
    <rPh sb="57" eb="59">
      <t>クロジ</t>
    </rPh>
    <rPh sb="59" eb="61">
      <t>ケイエイ</t>
    </rPh>
    <rPh sb="62" eb="64">
      <t>ケイゾク</t>
    </rPh>
    <rPh sb="69" eb="71">
      <t>コンゴ</t>
    </rPh>
    <rPh sb="72" eb="75">
      <t>カクシセツ</t>
    </rPh>
    <rPh sb="76" eb="78">
      <t>コウシン</t>
    </rPh>
    <rPh sb="78" eb="79">
      <t>トウ</t>
    </rPh>
    <rPh sb="80" eb="82">
      <t>ヒツヨウ</t>
    </rPh>
    <rPh sb="91" eb="93">
      <t>コンゴ</t>
    </rPh>
    <rPh sb="94" eb="96">
      <t>ケイエイ</t>
    </rPh>
    <rPh sb="96" eb="98">
      <t>カイゼン</t>
    </rPh>
    <rPh sb="99" eb="100">
      <t>ツト</t>
    </rPh>
    <rPh sb="104" eb="106">
      <t>ヒツヨウ</t>
    </rPh>
    <phoneticPr fontId="4"/>
  </si>
  <si>
    <t>有収率が減少傾向にある中、老朽化に伴う、各施設の更新、管路更新工事を進めて行く必要がある。今後、給水人口減少は避けられない。現在山梨県において検討されている、水道広域化推進プランの策定状況を注視しながら、優先順位をつけて工事実施する必要がある。</t>
    <rPh sb="0" eb="3">
      <t>ユウシュウリツ</t>
    </rPh>
    <rPh sb="4" eb="6">
      <t>ゲンショウ</t>
    </rPh>
    <rPh sb="6" eb="8">
      <t>ケイコウ</t>
    </rPh>
    <rPh sb="11" eb="12">
      <t>ナカ</t>
    </rPh>
    <rPh sb="13" eb="16">
      <t>ロウキュウカ</t>
    </rPh>
    <rPh sb="17" eb="18">
      <t>トモナ</t>
    </rPh>
    <rPh sb="20" eb="21">
      <t>カク</t>
    </rPh>
    <rPh sb="21" eb="23">
      <t>シセツ</t>
    </rPh>
    <rPh sb="24" eb="26">
      <t>コウシン</t>
    </rPh>
    <rPh sb="27" eb="29">
      <t>カンロ</t>
    </rPh>
    <rPh sb="29" eb="31">
      <t>コウシン</t>
    </rPh>
    <rPh sb="31" eb="33">
      <t>コウジ</t>
    </rPh>
    <rPh sb="34" eb="35">
      <t>スス</t>
    </rPh>
    <rPh sb="37" eb="38">
      <t>イ</t>
    </rPh>
    <rPh sb="39" eb="41">
      <t>ヒツヨウ</t>
    </rPh>
    <rPh sb="45" eb="47">
      <t>コンゴ</t>
    </rPh>
    <rPh sb="48" eb="50">
      <t>キュウスイ</t>
    </rPh>
    <rPh sb="50" eb="52">
      <t>ジンコウ</t>
    </rPh>
    <rPh sb="52" eb="54">
      <t>ゲンショウ</t>
    </rPh>
    <rPh sb="55" eb="56">
      <t>サ</t>
    </rPh>
    <rPh sb="62" eb="64">
      <t>ゲンザイ</t>
    </rPh>
    <rPh sb="64" eb="67">
      <t>ヤマナシケン</t>
    </rPh>
    <rPh sb="71" eb="73">
      <t>ケントウ</t>
    </rPh>
    <rPh sb="79" eb="81">
      <t>スイドウ</t>
    </rPh>
    <rPh sb="81" eb="84">
      <t>コウイキカ</t>
    </rPh>
    <rPh sb="84" eb="86">
      <t>スイシン</t>
    </rPh>
    <rPh sb="90" eb="92">
      <t>サクテイ</t>
    </rPh>
    <rPh sb="92" eb="94">
      <t>ジョウキョウ</t>
    </rPh>
    <rPh sb="95" eb="97">
      <t>チュウシ</t>
    </rPh>
    <rPh sb="102" eb="104">
      <t>ユウセン</t>
    </rPh>
    <rPh sb="104" eb="106">
      <t>ジュンイ</t>
    </rPh>
    <rPh sb="110" eb="112">
      <t>コウジ</t>
    </rPh>
    <rPh sb="112" eb="114">
      <t>ジッシ</t>
    </rPh>
    <rPh sb="116" eb="118">
      <t>ヒツヨウ</t>
    </rPh>
    <phoneticPr fontId="4"/>
  </si>
  <si>
    <t>経常収支比率は100%を超えており、黒字経営を継続しているところであるが、今後給水人口の減少により、給水収益も減少する事が見込まれる。このため、令和３年度に策定した、富士川町水道ビジョンに基づき、更なる効率化・健全化を進めて行かなければならない。また、山梨県において策定中の水道広域化推進プランの策定状況を注視しながら、他水道事業体との連携も含めて今後検討していく必要がある。</t>
    <rPh sb="0" eb="2">
      <t>ケイジョウ</t>
    </rPh>
    <rPh sb="2" eb="4">
      <t>シュウシ</t>
    </rPh>
    <rPh sb="4" eb="6">
      <t>ヒリツ</t>
    </rPh>
    <rPh sb="12" eb="13">
      <t>コ</t>
    </rPh>
    <rPh sb="18" eb="20">
      <t>クロジ</t>
    </rPh>
    <rPh sb="20" eb="22">
      <t>ケイエイ</t>
    </rPh>
    <rPh sb="23" eb="25">
      <t>ケイゾク</t>
    </rPh>
    <rPh sb="37" eb="39">
      <t>コンゴ</t>
    </rPh>
    <rPh sb="39" eb="41">
      <t>キュウスイ</t>
    </rPh>
    <rPh sb="41" eb="43">
      <t>ジンコウ</t>
    </rPh>
    <rPh sb="44" eb="46">
      <t>ゲンショウ</t>
    </rPh>
    <rPh sb="50" eb="52">
      <t>キュウスイ</t>
    </rPh>
    <rPh sb="52" eb="54">
      <t>シュウエキ</t>
    </rPh>
    <rPh sb="55" eb="57">
      <t>ゲンショウ</t>
    </rPh>
    <rPh sb="59" eb="60">
      <t>コト</t>
    </rPh>
    <rPh sb="61" eb="63">
      <t>ミコ</t>
    </rPh>
    <rPh sb="72" eb="74">
      <t>レイワ</t>
    </rPh>
    <rPh sb="75" eb="77">
      <t>ネンド</t>
    </rPh>
    <rPh sb="78" eb="80">
      <t>サクテイ</t>
    </rPh>
    <rPh sb="83" eb="87">
      <t>フジカワチョウ</t>
    </rPh>
    <rPh sb="87" eb="89">
      <t>スイドウ</t>
    </rPh>
    <rPh sb="94" eb="95">
      <t>モト</t>
    </rPh>
    <rPh sb="98" eb="99">
      <t>サラ</t>
    </rPh>
    <rPh sb="101" eb="104">
      <t>コウリツカ</t>
    </rPh>
    <rPh sb="105" eb="108">
      <t>ケンゼンカ</t>
    </rPh>
    <rPh sb="109" eb="110">
      <t>スス</t>
    </rPh>
    <rPh sb="112" eb="113">
      <t>イ</t>
    </rPh>
    <rPh sb="126" eb="129">
      <t>ヤマナシケン</t>
    </rPh>
    <rPh sb="133" eb="135">
      <t>サクテイ</t>
    </rPh>
    <rPh sb="135" eb="136">
      <t>チュウ</t>
    </rPh>
    <rPh sb="137" eb="139">
      <t>スイドウ</t>
    </rPh>
    <rPh sb="139" eb="142">
      <t>コウイキカ</t>
    </rPh>
    <rPh sb="142" eb="144">
      <t>スイシン</t>
    </rPh>
    <rPh sb="148" eb="150">
      <t>サクテイ</t>
    </rPh>
    <rPh sb="150" eb="152">
      <t>ジョウキョウ</t>
    </rPh>
    <rPh sb="153" eb="155">
      <t>チュウシ</t>
    </rPh>
    <rPh sb="160" eb="161">
      <t>タ</t>
    </rPh>
    <rPh sb="161" eb="163">
      <t>スイドウ</t>
    </rPh>
    <rPh sb="163" eb="165">
      <t>ジギョウ</t>
    </rPh>
    <rPh sb="165" eb="166">
      <t>タイ</t>
    </rPh>
    <rPh sb="168" eb="170">
      <t>レンケイ</t>
    </rPh>
    <rPh sb="171" eb="172">
      <t>フク</t>
    </rPh>
    <rPh sb="174" eb="176">
      <t>コンゴ</t>
    </rPh>
    <rPh sb="176" eb="178">
      <t>ケントウ</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</si>
</sst>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0.09</c:v>
                </c:pt>
                <c:pt idx="1">
                  <c:v>0.27</c:v>
                </c:pt>
                <c:pt idx="2">
                  <c:v>0.44</c:v>
                </c:pt>
                <c:pt idx="3">
                  <c:v>0.44</c:v>
                </c:pt>
                <c:pt idx="4">
                  <c:v>0.44</c:v>
                </c:pt>
              </c:numCache>
            </c:numRef>
          </c:val>
          <c:extLst>
            <c:ext xmlns:c16="http://schemas.microsoft.com/office/drawing/2014/chart" uri="{C3380CC4-5D6E-409C-BE32-E72D297353CC}">
              <c16:uniqueId val="{00000000-5166-412C-A905-5B49E9ED0D11}"/>
            </c:ext>
          </c:extLst>
        </c:ser>
        <c:dLbls>
          <c:showLegendKey val="0"/>
          <c:showVal val="0"/>
          <c:showCatName val="0"/>
          <c:showSerName val="0"/>
          <c:showPercent val="0"/>
          <c:showBubbleSize val="0"/>
        </c:dLbls>
        <c:gapWidth val="150"/>
        <c:axId val="358541232"/>
        <c:axId val="35730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5166-412C-A905-5B49E9ED0D11}"/>
            </c:ext>
          </c:extLst>
        </c:ser>
        <c:dLbls>
          <c:showLegendKey val="0"/>
          <c:showVal val="0"/>
          <c:showCatName val="0"/>
          <c:showSerName val="0"/>
          <c:showPercent val="0"/>
          <c:showBubbleSize val="0"/>
        </c:dLbls>
        <c:marker val="1"/>
        <c:smooth val="0"/>
        <c:axId val="358541232"/>
        <c:axId val="357307344"/>
      </c:lineChart>
      <c:dateAx>
        <c:axId val="358541232"/>
        <c:scaling>
          <c:orientation val="minMax"/>
        </c:scaling>
        <c:delete val="1"/>
        <c:axPos val="b"/>
        <c:numFmt formatCode="&quot;H&quot;yy" sourceLinked="1"/>
        <c:majorTickMark val="none"/>
        <c:minorTickMark val="none"/>
        <c:tickLblPos val="none"/>
        <c:crossAx val="357307344"/>
        <c:crosses val="autoZero"/>
        <c:auto val="1"/>
        <c:lblOffset val="100"/>
        <c:baseTimeUnit val="years"/>
      </c:dateAx>
      <c:valAx>
        <c:axId val="35730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4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65.69</c:v>
                </c:pt>
                <c:pt idx="1">
                  <c:v>80.42</c:v>
                </c:pt>
                <c:pt idx="2">
                  <c:v>82.43</c:v>
                </c:pt>
                <c:pt idx="3">
                  <c:v>81.73</c:v>
                </c:pt>
                <c:pt idx="4">
                  <c:v>80.48</c:v>
                </c:pt>
              </c:numCache>
            </c:numRef>
          </c:val>
          <c:extLst>
            <c:ext xmlns:c16="http://schemas.microsoft.com/office/drawing/2014/chart" uri="{C3380CC4-5D6E-409C-BE32-E72D297353CC}">
              <c16:uniqueId val="{00000000-66C9-479D-BDD7-21211159D0D8}"/>
            </c:ext>
          </c:extLst>
        </c:ser>
        <c:dLbls>
          <c:showLegendKey val="0"/>
          <c:showVal val="0"/>
          <c:showCatName val="0"/>
          <c:showSerName val="0"/>
          <c:showPercent val="0"/>
          <c:showBubbleSize val="0"/>
        </c:dLbls>
        <c:gapWidth val="150"/>
        <c:axId val="358612704"/>
        <c:axId val="35861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66C9-479D-BDD7-21211159D0D8}"/>
            </c:ext>
          </c:extLst>
        </c:ser>
        <c:dLbls>
          <c:showLegendKey val="0"/>
          <c:showVal val="0"/>
          <c:showCatName val="0"/>
          <c:showSerName val="0"/>
          <c:showPercent val="0"/>
          <c:showBubbleSize val="0"/>
        </c:dLbls>
        <c:marker val="1"/>
        <c:smooth val="0"/>
        <c:axId val="358612704"/>
        <c:axId val="358613096"/>
      </c:lineChart>
      <c:dateAx>
        <c:axId val="358612704"/>
        <c:scaling>
          <c:orientation val="minMax"/>
        </c:scaling>
        <c:delete val="1"/>
        <c:axPos val="b"/>
        <c:numFmt formatCode="&quot;H&quot;yy" sourceLinked="1"/>
        <c:majorTickMark val="none"/>
        <c:minorTickMark val="none"/>
        <c:tickLblPos val="none"/>
        <c:crossAx val="358613096"/>
        <c:crosses val="autoZero"/>
        <c:auto val="1"/>
        <c:lblOffset val="100"/>
        <c:baseTimeUnit val="years"/>
      </c:dateAx>
      <c:valAx>
        <c:axId val="35861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87.63</c:v>
                </c:pt>
                <c:pt idx="1">
                  <c:v>79.22</c:v>
                </c:pt>
                <c:pt idx="2">
                  <c:v>75.72</c:v>
                </c:pt>
                <c:pt idx="3">
                  <c:v>73.430000000000007</c:v>
                </c:pt>
                <c:pt idx="4">
                  <c:v>75.75</c:v>
                </c:pt>
              </c:numCache>
            </c:numRef>
          </c:val>
          <c:extLst>
            <c:ext xmlns:c16="http://schemas.microsoft.com/office/drawing/2014/chart" uri="{C3380CC4-5D6E-409C-BE32-E72D297353CC}">
              <c16:uniqueId val="{00000000-3A5A-4B1B-8BB3-9D50C108E0E0}"/>
            </c:ext>
          </c:extLst>
        </c:ser>
        <c:dLbls>
          <c:showLegendKey val="0"/>
          <c:showVal val="0"/>
          <c:showCatName val="0"/>
          <c:showSerName val="0"/>
          <c:showPercent val="0"/>
          <c:showBubbleSize val="0"/>
        </c:dLbls>
        <c:gapWidth val="150"/>
        <c:axId val="358616624"/>
        <c:axId val="35861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3A5A-4B1B-8BB3-9D50C108E0E0}"/>
            </c:ext>
          </c:extLst>
        </c:ser>
        <c:dLbls>
          <c:showLegendKey val="0"/>
          <c:showVal val="0"/>
          <c:showCatName val="0"/>
          <c:showSerName val="0"/>
          <c:showPercent val="0"/>
          <c:showBubbleSize val="0"/>
        </c:dLbls>
        <c:marker val="1"/>
        <c:smooth val="0"/>
        <c:axId val="358616624"/>
        <c:axId val="358617016"/>
      </c:lineChart>
      <c:dateAx>
        <c:axId val="358616624"/>
        <c:scaling>
          <c:orientation val="minMax"/>
        </c:scaling>
        <c:delete val="1"/>
        <c:axPos val="b"/>
        <c:numFmt formatCode="&quot;H&quot;yy" sourceLinked="1"/>
        <c:majorTickMark val="none"/>
        <c:minorTickMark val="none"/>
        <c:tickLblPos val="none"/>
        <c:crossAx val="358617016"/>
        <c:crosses val="autoZero"/>
        <c:auto val="1"/>
        <c:lblOffset val="100"/>
        <c:baseTimeUnit val="years"/>
      </c:dateAx>
      <c:valAx>
        <c:axId val="35861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1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113.11</c:v>
                </c:pt>
                <c:pt idx="1">
                  <c:v>103.19</c:v>
                </c:pt>
                <c:pt idx="2">
                  <c:v>106.42</c:v>
                </c:pt>
                <c:pt idx="3">
                  <c:v>111.18</c:v>
                </c:pt>
                <c:pt idx="4">
                  <c:v>125.76</c:v>
                </c:pt>
              </c:numCache>
            </c:numRef>
          </c:val>
          <c:extLst>
            <c:ext xmlns:c16="http://schemas.microsoft.com/office/drawing/2014/chart" uri="{C3380CC4-5D6E-409C-BE32-E72D297353CC}">
              <c16:uniqueId val="{00000000-79B9-4433-A751-756378B1894D}"/>
            </c:ext>
          </c:extLst>
        </c:ser>
        <c:dLbls>
          <c:showLegendKey val="0"/>
          <c:showVal val="0"/>
          <c:showCatName val="0"/>
          <c:showSerName val="0"/>
          <c:showPercent val="0"/>
          <c:showBubbleSize val="0"/>
        </c:dLbls>
        <c:gapWidth val="150"/>
        <c:axId val="357306952"/>
        <c:axId val="35730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79B9-4433-A751-756378B1894D}"/>
            </c:ext>
          </c:extLst>
        </c:ser>
        <c:dLbls>
          <c:showLegendKey val="0"/>
          <c:showVal val="0"/>
          <c:showCatName val="0"/>
          <c:showSerName val="0"/>
          <c:showPercent val="0"/>
          <c:showBubbleSize val="0"/>
        </c:dLbls>
        <c:marker val="1"/>
        <c:smooth val="0"/>
        <c:axId val="357306952"/>
        <c:axId val="357305776"/>
      </c:lineChart>
      <c:dateAx>
        <c:axId val="357306952"/>
        <c:scaling>
          <c:orientation val="minMax"/>
        </c:scaling>
        <c:delete val="1"/>
        <c:axPos val="b"/>
        <c:numFmt formatCode="&quot;H&quot;yy" sourceLinked="1"/>
        <c:majorTickMark val="none"/>
        <c:minorTickMark val="none"/>
        <c:tickLblPos val="none"/>
        <c:crossAx val="357305776"/>
        <c:crosses val="autoZero"/>
        <c:auto val="1"/>
        <c:lblOffset val="100"/>
        <c:baseTimeUnit val="years"/>
      </c:dateAx>
      <c:valAx>
        <c:axId val="35730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30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52.1</c:v>
                </c:pt>
                <c:pt idx="1">
                  <c:v>47.59</c:v>
                </c:pt>
                <c:pt idx="2">
                  <c:v>49.35</c:v>
                </c:pt>
                <c:pt idx="3">
                  <c:v>51.07</c:v>
                </c:pt>
                <c:pt idx="4">
                  <c:v>53.5</c:v>
                </c:pt>
              </c:numCache>
            </c:numRef>
          </c:val>
          <c:extLst>
            <c:ext xmlns:c16="http://schemas.microsoft.com/office/drawing/2014/chart" uri="{C3380CC4-5D6E-409C-BE32-E72D297353CC}">
              <c16:uniqueId val="{00000000-6679-447E-8752-6EC9D619BB7A}"/>
            </c:ext>
          </c:extLst>
        </c:ser>
        <c:dLbls>
          <c:showLegendKey val="0"/>
          <c:showVal val="0"/>
          <c:showCatName val="0"/>
          <c:showSerName val="0"/>
          <c:showPercent val="0"/>
          <c:showBubbleSize val="0"/>
        </c:dLbls>
        <c:gapWidth val="150"/>
        <c:axId val="358888608"/>
        <c:axId val="35889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6679-447E-8752-6EC9D619BB7A}"/>
            </c:ext>
          </c:extLst>
        </c:ser>
        <c:dLbls>
          <c:showLegendKey val="0"/>
          <c:showVal val="0"/>
          <c:showCatName val="0"/>
          <c:showSerName val="0"/>
          <c:showPercent val="0"/>
          <c:showBubbleSize val="0"/>
        </c:dLbls>
        <c:marker val="1"/>
        <c:smooth val="0"/>
        <c:axId val="358888608"/>
        <c:axId val="358890568"/>
      </c:lineChart>
      <c:dateAx>
        <c:axId val="358888608"/>
        <c:scaling>
          <c:orientation val="minMax"/>
        </c:scaling>
        <c:delete val="1"/>
        <c:axPos val="b"/>
        <c:numFmt formatCode="&quot;H&quot;yy" sourceLinked="1"/>
        <c:majorTickMark val="none"/>
        <c:minorTickMark val="none"/>
        <c:tickLblPos val="none"/>
        <c:crossAx val="358890568"/>
        <c:crosses val="autoZero"/>
        <c:auto val="1"/>
        <c:lblOffset val="100"/>
        <c:baseTimeUnit val="years"/>
      </c:dateAx>
      <c:valAx>
        <c:axId val="35889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1.41</c:v>
                </c:pt>
                <c:pt idx="1">
                  <c:v>1.22</c:v>
                </c:pt>
                <c:pt idx="2">
                  <c:v>1.27</c:v>
                </c:pt>
                <c:pt idx="3">
                  <c:v>1.27</c:v>
                </c:pt>
                <c:pt idx="4">
                  <c:v>1.27</c:v>
                </c:pt>
              </c:numCache>
            </c:numRef>
          </c:val>
          <c:extLst>
            <c:ext xmlns:c16="http://schemas.microsoft.com/office/drawing/2014/chart" uri="{C3380CC4-5D6E-409C-BE32-E72D297353CC}">
              <c16:uniqueId val="{00000000-26E8-4E9C-B531-7A191D7D9E87}"/>
            </c:ext>
          </c:extLst>
        </c:ser>
        <c:dLbls>
          <c:showLegendKey val="0"/>
          <c:showVal val="0"/>
          <c:showCatName val="0"/>
          <c:showSerName val="0"/>
          <c:showPercent val="0"/>
          <c:showBubbleSize val="0"/>
        </c:dLbls>
        <c:gapWidth val="150"/>
        <c:axId val="358890176"/>
        <c:axId val="35889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26E8-4E9C-B531-7A191D7D9E87}"/>
            </c:ext>
          </c:extLst>
        </c:ser>
        <c:dLbls>
          <c:showLegendKey val="0"/>
          <c:showVal val="0"/>
          <c:showCatName val="0"/>
          <c:showSerName val="0"/>
          <c:showPercent val="0"/>
          <c:showBubbleSize val="0"/>
        </c:dLbls>
        <c:marker val="1"/>
        <c:smooth val="0"/>
        <c:axId val="358890176"/>
        <c:axId val="358891352"/>
      </c:lineChart>
      <c:dateAx>
        <c:axId val="358890176"/>
        <c:scaling>
          <c:orientation val="minMax"/>
        </c:scaling>
        <c:delete val="1"/>
        <c:axPos val="b"/>
        <c:numFmt formatCode="&quot;H&quot;yy" sourceLinked="1"/>
        <c:majorTickMark val="none"/>
        <c:minorTickMark val="none"/>
        <c:tickLblPos val="none"/>
        <c:crossAx val="358891352"/>
        <c:crosses val="autoZero"/>
        <c:auto val="1"/>
        <c:lblOffset val="100"/>
        <c:baseTimeUnit val="years"/>
      </c:dateAx>
      <c:valAx>
        <c:axId val="35889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20-4DE7-9EBF-184172DFD81B}"/>
            </c:ext>
          </c:extLst>
        </c:ser>
        <c:dLbls>
          <c:showLegendKey val="0"/>
          <c:showVal val="0"/>
          <c:showCatName val="0"/>
          <c:showSerName val="0"/>
          <c:showPercent val="0"/>
          <c:showBubbleSize val="0"/>
        </c:dLbls>
        <c:gapWidth val="150"/>
        <c:axId val="358891744"/>
        <c:axId val="35888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C220-4DE7-9EBF-184172DFD81B}"/>
            </c:ext>
          </c:extLst>
        </c:ser>
        <c:dLbls>
          <c:showLegendKey val="0"/>
          <c:showVal val="0"/>
          <c:showCatName val="0"/>
          <c:showSerName val="0"/>
          <c:showPercent val="0"/>
          <c:showBubbleSize val="0"/>
        </c:dLbls>
        <c:marker val="1"/>
        <c:smooth val="0"/>
        <c:axId val="358891744"/>
        <c:axId val="358888216"/>
      </c:lineChart>
      <c:dateAx>
        <c:axId val="358891744"/>
        <c:scaling>
          <c:orientation val="minMax"/>
        </c:scaling>
        <c:delete val="1"/>
        <c:axPos val="b"/>
        <c:numFmt formatCode="&quot;H&quot;yy" sourceLinked="1"/>
        <c:majorTickMark val="none"/>
        <c:minorTickMark val="none"/>
        <c:tickLblPos val="none"/>
        <c:crossAx val="358888216"/>
        <c:crosses val="autoZero"/>
        <c:auto val="1"/>
        <c:lblOffset val="100"/>
        <c:baseTimeUnit val="years"/>
      </c:dateAx>
      <c:valAx>
        <c:axId val="358888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8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1077.71</c:v>
                </c:pt>
                <c:pt idx="1">
                  <c:v>496.34</c:v>
                </c:pt>
                <c:pt idx="2">
                  <c:v>548.19000000000005</c:v>
                </c:pt>
                <c:pt idx="3">
                  <c:v>583.97</c:v>
                </c:pt>
                <c:pt idx="4">
                  <c:v>766.77</c:v>
                </c:pt>
              </c:numCache>
            </c:numRef>
          </c:val>
          <c:extLst>
            <c:ext xmlns:c16="http://schemas.microsoft.com/office/drawing/2014/chart" uri="{C3380CC4-5D6E-409C-BE32-E72D297353CC}">
              <c16:uniqueId val="{00000000-EF75-4780-8984-28CF5341D75B}"/>
            </c:ext>
          </c:extLst>
        </c:ser>
        <c:dLbls>
          <c:showLegendKey val="0"/>
          <c:showVal val="0"/>
          <c:showCatName val="0"/>
          <c:showSerName val="0"/>
          <c:showPercent val="0"/>
          <c:showBubbleSize val="0"/>
        </c:dLbls>
        <c:gapWidth val="150"/>
        <c:axId val="358887040"/>
        <c:axId val="35888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EF75-4780-8984-28CF5341D75B}"/>
            </c:ext>
          </c:extLst>
        </c:ser>
        <c:dLbls>
          <c:showLegendKey val="0"/>
          <c:showVal val="0"/>
          <c:showCatName val="0"/>
          <c:showSerName val="0"/>
          <c:showPercent val="0"/>
          <c:showBubbleSize val="0"/>
        </c:dLbls>
        <c:marker val="1"/>
        <c:smooth val="0"/>
        <c:axId val="358887040"/>
        <c:axId val="358887432"/>
      </c:lineChart>
      <c:dateAx>
        <c:axId val="358887040"/>
        <c:scaling>
          <c:orientation val="minMax"/>
        </c:scaling>
        <c:delete val="1"/>
        <c:axPos val="b"/>
        <c:numFmt formatCode="&quot;H&quot;yy" sourceLinked="1"/>
        <c:majorTickMark val="none"/>
        <c:minorTickMark val="none"/>
        <c:tickLblPos val="none"/>
        <c:crossAx val="358887432"/>
        <c:crosses val="autoZero"/>
        <c:auto val="1"/>
        <c:lblOffset val="100"/>
        <c:baseTimeUnit val="years"/>
      </c:dateAx>
      <c:valAx>
        <c:axId val="358887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8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154.33000000000001</c:v>
                </c:pt>
                <c:pt idx="1">
                  <c:v>393.05</c:v>
                </c:pt>
                <c:pt idx="2">
                  <c:v>367.6</c:v>
                </c:pt>
                <c:pt idx="3">
                  <c:v>347.98</c:v>
                </c:pt>
                <c:pt idx="4">
                  <c:v>309.73</c:v>
                </c:pt>
              </c:numCache>
            </c:numRef>
          </c:val>
          <c:extLst>
            <c:ext xmlns:c16="http://schemas.microsoft.com/office/drawing/2014/chart" uri="{C3380CC4-5D6E-409C-BE32-E72D297353CC}">
              <c16:uniqueId val="{00000000-7D83-458B-9B40-65F47758F445}"/>
            </c:ext>
          </c:extLst>
        </c:ser>
        <c:dLbls>
          <c:showLegendKey val="0"/>
          <c:showVal val="0"/>
          <c:showCatName val="0"/>
          <c:showSerName val="0"/>
          <c:showPercent val="0"/>
          <c:showBubbleSize val="0"/>
        </c:dLbls>
        <c:gapWidth val="150"/>
        <c:axId val="358609960"/>
        <c:axId val="35861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7D83-458B-9B40-65F47758F445}"/>
            </c:ext>
          </c:extLst>
        </c:ser>
        <c:dLbls>
          <c:showLegendKey val="0"/>
          <c:showVal val="0"/>
          <c:showCatName val="0"/>
          <c:showSerName val="0"/>
          <c:showPercent val="0"/>
          <c:showBubbleSize val="0"/>
        </c:dLbls>
        <c:marker val="1"/>
        <c:smooth val="0"/>
        <c:axId val="358609960"/>
        <c:axId val="358613880"/>
      </c:lineChart>
      <c:dateAx>
        <c:axId val="358609960"/>
        <c:scaling>
          <c:orientation val="minMax"/>
        </c:scaling>
        <c:delete val="1"/>
        <c:axPos val="b"/>
        <c:numFmt formatCode="&quot;H&quot;yy" sourceLinked="1"/>
        <c:majorTickMark val="none"/>
        <c:minorTickMark val="none"/>
        <c:tickLblPos val="none"/>
        <c:crossAx val="358613880"/>
        <c:crosses val="autoZero"/>
        <c:auto val="1"/>
        <c:lblOffset val="100"/>
        <c:baseTimeUnit val="years"/>
      </c:dateAx>
      <c:valAx>
        <c:axId val="358613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6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108.69</c:v>
                </c:pt>
                <c:pt idx="1">
                  <c:v>93.37</c:v>
                </c:pt>
                <c:pt idx="2">
                  <c:v>96.06</c:v>
                </c:pt>
                <c:pt idx="3">
                  <c:v>101.39</c:v>
                </c:pt>
                <c:pt idx="4">
                  <c:v>122.86</c:v>
                </c:pt>
              </c:numCache>
            </c:numRef>
          </c:val>
          <c:extLst>
            <c:ext xmlns:c16="http://schemas.microsoft.com/office/drawing/2014/chart" uri="{C3380CC4-5D6E-409C-BE32-E72D297353CC}">
              <c16:uniqueId val="{00000000-5501-439B-AA2F-815DA45124B3}"/>
            </c:ext>
          </c:extLst>
        </c:ser>
        <c:dLbls>
          <c:showLegendKey val="0"/>
          <c:showVal val="0"/>
          <c:showCatName val="0"/>
          <c:showSerName val="0"/>
          <c:showPercent val="0"/>
          <c:showBubbleSize val="0"/>
        </c:dLbls>
        <c:gapWidth val="150"/>
        <c:axId val="358614272"/>
        <c:axId val="35861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5501-439B-AA2F-815DA45124B3}"/>
            </c:ext>
          </c:extLst>
        </c:ser>
        <c:dLbls>
          <c:showLegendKey val="0"/>
          <c:showVal val="0"/>
          <c:showCatName val="0"/>
          <c:showSerName val="0"/>
          <c:showPercent val="0"/>
          <c:showBubbleSize val="0"/>
        </c:dLbls>
        <c:marker val="1"/>
        <c:smooth val="0"/>
        <c:axId val="358614272"/>
        <c:axId val="358614664"/>
      </c:lineChart>
      <c:dateAx>
        <c:axId val="358614272"/>
        <c:scaling>
          <c:orientation val="minMax"/>
        </c:scaling>
        <c:delete val="1"/>
        <c:axPos val="b"/>
        <c:numFmt formatCode="&quot;H&quot;yy" sourceLinked="1"/>
        <c:majorTickMark val="none"/>
        <c:minorTickMark val="none"/>
        <c:tickLblPos val="none"/>
        <c:crossAx val="358614664"/>
        <c:crosses val="autoZero"/>
        <c:auto val="1"/>
        <c:lblOffset val="100"/>
        <c:baseTimeUnit val="years"/>
      </c:dateAx>
      <c:valAx>
        <c:axId val="35861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95.31</c:v>
                </c:pt>
                <c:pt idx="1">
                  <c:v>122.18</c:v>
                </c:pt>
                <c:pt idx="2">
                  <c:v>119.74</c:v>
                </c:pt>
                <c:pt idx="3">
                  <c:v>113.8</c:v>
                </c:pt>
                <c:pt idx="4">
                  <c:v>93.73</c:v>
                </c:pt>
              </c:numCache>
            </c:numRef>
          </c:val>
          <c:extLst>
            <c:ext xmlns:c16="http://schemas.microsoft.com/office/drawing/2014/chart" uri="{C3380CC4-5D6E-409C-BE32-E72D297353CC}">
              <c16:uniqueId val="{00000000-AF9E-4CDC-8E0D-F2DFD11FE915}"/>
            </c:ext>
          </c:extLst>
        </c:ser>
        <c:dLbls>
          <c:showLegendKey val="0"/>
          <c:showVal val="0"/>
          <c:showCatName val="0"/>
          <c:showSerName val="0"/>
          <c:showPercent val="0"/>
          <c:showBubbleSize val="0"/>
        </c:dLbls>
        <c:gapWidth val="150"/>
        <c:axId val="358611920"/>
        <c:axId val="35861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AF9E-4CDC-8E0D-F2DFD11FE915}"/>
            </c:ext>
          </c:extLst>
        </c:ser>
        <c:dLbls>
          <c:showLegendKey val="0"/>
          <c:showVal val="0"/>
          <c:showCatName val="0"/>
          <c:showSerName val="0"/>
          <c:showPercent val="0"/>
          <c:showBubbleSize val="0"/>
        </c:dLbls>
        <c:marker val="1"/>
        <c:smooth val="0"/>
        <c:axId val="358611920"/>
        <c:axId val="358612312"/>
      </c:lineChart>
      <c:dateAx>
        <c:axId val="358611920"/>
        <c:scaling>
          <c:orientation val="minMax"/>
        </c:scaling>
        <c:delete val="1"/>
        <c:axPos val="b"/>
        <c:numFmt formatCode="&quot;H&quot;yy" sourceLinked="1"/>
        <c:majorTickMark val="none"/>
        <c:minorTickMark val="none"/>
        <c:tickLblPos val="none"/>
        <c:crossAx val="358612312"/>
        <c:crosses val="autoZero"/>
        <c:auto val="1"/>
        <c:lblOffset val="100"/>
        <c:baseTimeUnit val="years"/>
      </c:dateAx>
      <c:valAx>
        <c:axId val="35861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1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Normal="100" workbookViewId="0">
      <selection activeCell="BM5" sqref="BM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山梨県　富士川町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14683</v>
      </c>
      <c r="AM8" s="61"/>
      <c r="AN8" s="61"/>
      <c r="AO8" s="61"/>
      <c r="AP8" s="61"/>
      <c r="AQ8" s="61"/>
      <c r="AR8" s="61"/>
      <c r="AS8" s="61"/>
      <c r="AT8" s="52">
        <f>データ!$S$6</f>
        <v>112</v>
      </c>
      <c r="AU8" s="53"/>
      <c r="AV8" s="53"/>
      <c r="AW8" s="53"/>
      <c r="AX8" s="53"/>
      <c r="AY8" s="53"/>
      <c r="AZ8" s="53"/>
      <c r="BA8" s="53"/>
      <c r="BB8" s="54">
        <f>データ!$T$6</f>
        <v>131.1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82.94</v>
      </c>
      <c r="J10" s="53"/>
      <c r="K10" s="53"/>
      <c r="L10" s="53"/>
      <c r="M10" s="53"/>
      <c r="N10" s="53"/>
      <c r="O10" s="64"/>
      <c r="P10" s="54">
        <f>データ!$P$6</f>
        <v>89.6</v>
      </c>
      <c r="Q10" s="54"/>
      <c r="R10" s="54"/>
      <c r="S10" s="54"/>
      <c r="T10" s="54"/>
      <c r="U10" s="54"/>
      <c r="V10" s="54"/>
      <c r="W10" s="61">
        <f>データ!$Q$6</f>
        <v>2250</v>
      </c>
      <c r="X10" s="61"/>
      <c r="Y10" s="61"/>
      <c r="Z10" s="61"/>
      <c r="AA10" s="61"/>
      <c r="AB10" s="61"/>
      <c r="AC10" s="61"/>
      <c r="AD10" s="2"/>
      <c r="AE10" s="2"/>
      <c r="AF10" s="2"/>
      <c r="AG10" s="2"/>
      <c r="AH10" s="4"/>
      <c r="AI10" s="4"/>
      <c r="AJ10" s="4"/>
      <c r="AK10" s="4"/>
      <c r="AL10" s="61">
        <f>データ!$U$6</f>
        <v>13071</v>
      </c>
      <c r="AM10" s="61"/>
      <c r="AN10" s="61"/>
      <c r="AO10" s="61"/>
      <c r="AP10" s="61"/>
      <c r="AQ10" s="61"/>
      <c r="AR10" s="61"/>
      <c r="AS10" s="61"/>
      <c r="AT10" s="52">
        <f>データ!$V$6</f>
        <v>10.58</v>
      </c>
      <c r="AU10" s="53"/>
      <c r="AV10" s="53"/>
      <c r="AW10" s="53"/>
      <c r="AX10" s="53"/>
      <c r="AY10" s="53"/>
      <c r="AZ10" s="53"/>
      <c r="BA10" s="53"/>
      <c r="BB10" s="54">
        <f>データ!$W$6</f>
        <v>1235.44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R8sy/oIcj5qOwhLMTaAbetThTE9ssBGLIRwUOcBr/zM46o7MfNfZ0WekO8tvijZPLG6pwZeXpeLbYtFebVXw==" saltValue="uNPMeIDq5x9OWb7zssk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193682</v>
      </c>
      <c r="D6" s="34">
        <f t="shared" si="3"/>
        <v>46</v>
      </c>
      <c r="E6" s="34">
        <f t="shared" si="3"/>
        <v>1</v>
      </c>
      <c r="F6" s="34">
        <f t="shared" si="3"/>
        <v>0</v>
      </c>
      <c r="G6" s="34">
        <f t="shared" si="3"/>
        <v>1</v>
      </c>
      <c r="H6" s="34" t="str">
        <f t="shared" si="3"/>
        <v>山梨県　富士川町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82.94</v>
      </c>
      <c r="P6" s="35">
        <f t="shared" si="3"/>
        <v>89.6</v>
      </c>
      <c r="Q6" s="35">
        <f t="shared" si="3"/>
        <v>2250</v>
      </c>
      <c r="R6" s="35">
        <f t="shared" si="3"/>
        <v>14683</v>
      </c>
      <c r="S6" s="35">
        <f t="shared" si="3"/>
        <v>112</v>
      </c>
      <c r="T6" s="35">
        <f t="shared" si="3"/>
        <v>131.1</v>
      </c>
      <c r="U6" s="35">
        <f t="shared" si="3"/>
        <v>13071</v>
      </c>
      <c r="V6" s="35">
        <f t="shared" si="3"/>
        <v>10.58</v>
      </c>
      <c r="W6" s="35">
        <f t="shared" si="3"/>
        <v>1235.44</v>
      </c>
      <c r="X6" s="36">
        <f>IF(X7="",NA(),X7)</f>
        <v>113.11</v>
      </c>
      <c r="Y6" s="36">
        <f t="shared" ref="Y6:AG6" si="4">IF(Y7="",NA(),Y7)</f>
        <v>103.19</v>
      </c>
      <c r="Z6" s="36">
        <f t="shared" si="4"/>
        <v>106.42</v>
      </c>
      <c r="AA6" s="36">
        <f t="shared" si="4"/>
        <v>111.18</v>
      </c>
      <c r="AB6" s="36">
        <f t="shared" si="4"/>
        <v>125.76</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1077.71</v>
      </c>
      <c r="AU6" s="36">
        <f t="shared" ref="AU6:BC6" si="6">IF(AU7="",NA(),AU7)</f>
        <v>496.34</v>
      </c>
      <c r="AV6" s="36">
        <f t="shared" si="6"/>
        <v>548.19000000000005</v>
      </c>
      <c r="AW6" s="36">
        <f t="shared" si="6"/>
        <v>583.97</v>
      </c>
      <c r="AX6" s="36">
        <f t="shared" si="6"/>
        <v>766.77</v>
      </c>
      <c r="AY6" s="36">
        <f t="shared" si="6"/>
        <v>388.67</v>
      </c>
      <c r="AZ6" s="36">
        <f t="shared" si="6"/>
        <v>355.27</v>
      </c>
      <c r="BA6" s="36">
        <f t="shared" si="6"/>
        <v>359.7</v>
      </c>
      <c r="BB6" s="36">
        <f t="shared" si="6"/>
        <v>362.93</v>
      </c>
      <c r="BC6" s="36">
        <f t="shared" si="6"/>
        <v>371.81</v>
      </c>
      <c r="BD6" s="35" t="str">
        <f>IF(BD7="","",IF(BD7="-","【-】","【"&amp;SUBSTITUTE(TEXT(BD7,"#,##0.00"),"-","△")&amp;"】"))</f>
        <v>【260.31】</v>
      </c>
      <c r="BE6" s="36">
        <f>IF(BE7="",NA(),BE7)</f>
        <v>154.33000000000001</v>
      </c>
      <c r="BF6" s="36">
        <f t="shared" ref="BF6:BN6" si="7">IF(BF7="",NA(),BF7)</f>
        <v>393.05</v>
      </c>
      <c r="BG6" s="36">
        <f t="shared" si="7"/>
        <v>367.6</v>
      </c>
      <c r="BH6" s="36">
        <f t="shared" si="7"/>
        <v>347.98</v>
      </c>
      <c r="BI6" s="36">
        <f t="shared" si="7"/>
        <v>309.73</v>
      </c>
      <c r="BJ6" s="36">
        <f t="shared" si="7"/>
        <v>422.5</v>
      </c>
      <c r="BK6" s="36">
        <f t="shared" si="7"/>
        <v>458.27</v>
      </c>
      <c r="BL6" s="36">
        <f t="shared" si="7"/>
        <v>447.01</v>
      </c>
      <c r="BM6" s="36">
        <f t="shared" si="7"/>
        <v>439.05</v>
      </c>
      <c r="BN6" s="36">
        <f t="shared" si="7"/>
        <v>465.85</v>
      </c>
      <c r="BO6" s="35" t="str">
        <f>IF(BO7="","",IF(BO7="-","【-】","【"&amp;SUBSTITUTE(TEXT(BO7,"#,##0.00"),"-","△")&amp;"】"))</f>
        <v>【275.67】</v>
      </c>
      <c r="BP6" s="36">
        <f>IF(BP7="",NA(),BP7)</f>
        <v>108.69</v>
      </c>
      <c r="BQ6" s="36">
        <f t="shared" ref="BQ6:BY6" si="8">IF(BQ7="",NA(),BQ7)</f>
        <v>93.37</v>
      </c>
      <c r="BR6" s="36">
        <f t="shared" si="8"/>
        <v>96.06</v>
      </c>
      <c r="BS6" s="36">
        <f t="shared" si="8"/>
        <v>101.39</v>
      </c>
      <c r="BT6" s="36">
        <f t="shared" si="8"/>
        <v>122.86</v>
      </c>
      <c r="BU6" s="36">
        <f t="shared" si="8"/>
        <v>101.64</v>
      </c>
      <c r="BV6" s="36">
        <f t="shared" si="8"/>
        <v>96.77</v>
      </c>
      <c r="BW6" s="36">
        <f t="shared" si="8"/>
        <v>95.81</v>
      </c>
      <c r="BX6" s="36">
        <f t="shared" si="8"/>
        <v>95.26</v>
      </c>
      <c r="BY6" s="36">
        <f t="shared" si="8"/>
        <v>92.39</v>
      </c>
      <c r="BZ6" s="35" t="str">
        <f>IF(BZ7="","",IF(BZ7="-","【-】","【"&amp;SUBSTITUTE(TEXT(BZ7,"#,##0.00"),"-","△")&amp;"】"))</f>
        <v>【100.05】</v>
      </c>
      <c r="CA6" s="36">
        <f>IF(CA7="",NA(),CA7)</f>
        <v>95.31</v>
      </c>
      <c r="CB6" s="36">
        <f t="shared" ref="CB6:CJ6" si="9">IF(CB7="",NA(),CB7)</f>
        <v>122.18</v>
      </c>
      <c r="CC6" s="36">
        <f t="shared" si="9"/>
        <v>119.74</v>
      </c>
      <c r="CD6" s="36">
        <f t="shared" si="9"/>
        <v>113.8</v>
      </c>
      <c r="CE6" s="36">
        <f t="shared" si="9"/>
        <v>93.73</v>
      </c>
      <c r="CF6" s="36">
        <f t="shared" si="9"/>
        <v>179.16</v>
      </c>
      <c r="CG6" s="36">
        <f t="shared" si="9"/>
        <v>187.18</v>
      </c>
      <c r="CH6" s="36">
        <f t="shared" si="9"/>
        <v>189.58</v>
      </c>
      <c r="CI6" s="36">
        <f t="shared" si="9"/>
        <v>192.82</v>
      </c>
      <c r="CJ6" s="36">
        <f t="shared" si="9"/>
        <v>192.98</v>
      </c>
      <c r="CK6" s="35" t="str">
        <f>IF(CK7="","",IF(CK7="-","【-】","【"&amp;SUBSTITUTE(TEXT(CK7,"#,##0.00"),"-","△")&amp;"】"))</f>
        <v>【166.40】</v>
      </c>
      <c r="CL6" s="36">
        <f>IF(CL7="",NA(),CL7)</f>
        <v>65.69</v>
      </c>
      <c r="CM6" s="36">
        <f t="shared" ref="CM6:CU6" si="10">IF(CM7="",NA(),CM7)</f>
        <v>80.42</v>
      </c>
      <c r="CN6" s="36">
        <f t="shared" si="10"/>
        <v>82.43</v>
      </c>
      <c r="CO6" s="36">
        <f t="shared" si="10"/>
        <v>81.73</v>
      </c>
      <c r="CP6" s="36">
        <f t="shared" si="10"/>
        <v>80.48</v>
      </c>
      <c r="CQ6" s="36">
        <f t="shared" si="10"/>
        <v>54.24</v>
      </c>
      <c r="CR6" s="36">
        <f t="shared" si="10"/>
        <v>55.88</v>
      </c>
      <c r="CS6" s="36">
        <f t="shared" si="10"/>
        <v>55.22</v>
      </c>
      <c r="CT6" s="36">
        <f t="shared" si="10"/>
        <v>54.05</v>
      </c>
      <c r="CU6" s="36">
        <f t="shared" si="10"/>
        <v>54.43</v>
      </c>
      <c r="CV6" s="35" t="str">
        <f>IF(CV7="","",IF(CV7="-","【-】","【"&amp;SUBSTITUTE(TEXT(CV7,"#,##0.00"),"-","△")&amp;"】"))</f>
        <v>【60.69】</v>
      </c>
      <c r="CW6" s="36">
        <f>IF(CW7="",NA(),CW7)</f>
        <v>87.63</v>
      </c>
      <c r="CX6" s="36">
        <f t="shared" ref="CX6:DF6" si="11">IF(CX7="",NA(),CX7)</f>
        <v>79.22</v>
      </c>
      <c r="CY6" s="36">
        <f t="shared" si="11"/>
        <v>75.72</v>
      </c>
      <c r="CZ6" s="36">
        <f t="shared" si="11"/>
        <v>73.430000000000007</v>
      </c>
      <c r="DA6" s="36">
        <f t="shared" si="11"/>
        <v>75.75</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52.1</v>
      </c>
      <c r="DI6" s="36">
        <f t="shared" ref="DI6:DQ6" si="12">IF(DI7="",NA(),DI7)</f>
        <v>47.59</v>
      </c>
      <c r="DJ6" s="36">
        <f t="shared" si="12"/>
        <v>49.35</v>
      </c>
      <c r="DK6" s="36">
        <f t="shared" si="12"/>
        <v>51.07</v>
      </c>
      <c r="DL6" s="36">
        <f t="shared" si="12"/>
        <v>53.5</v>
      </c>
      <c r="DM6" s="36">
        <f t="shared" si="12"/>
        <v>48.14</v>
      </c>
      <c r="DN6" s="36">
        <f t="shared" si="12"/>
        <v>46.61</v>
      </c>
      <c r="DO6" s="36">
        <f t="shared" si="12"/>
        <v>47.97</v>
      </c>
      <c r="DP6" s="36">
        <f t="shared" si="12"/>
        <v>49.12</v>
      </c>
      <c r="DQ6" s="36">
        <f t="shared" si="12"/>
        <v>49.39</v>
      </c>
      <c r="DR6" s="35" t="str">
        <f>IF(DR7="","",IF(DR7="-","【-】","【"&amp;SUBSTITUTE(TEXT(DR7,"#,##0.00"),"-","△")&amp;"】"))</f>
        <v>【50.19】</v>
      </c>
      <c r="DS6" s="36">
        <f>IF(DS7="",NA(),DS7)</f>
        <v>1.41</v>
      </c>
      <c r="DT6" s="36">
        <f t="shared" ref="DT6:EB6" si="13">IF(DT7="",NA(),DT7)</f>
        <v>1.22</v>
      </c>
      <c r="DU6" s="36">
        <f t="shared" si="13"/>
        <v>1.27</v>
      </c>
      <c r="DV6" s="36">
        <f t="shared" si="13"/>
        <v>1.27</v>
      </c>
      <c r="DW6" s="36">
        <f t="shared" si="13"/>
        <v>1.27</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0.09</v>
      </c>
      <c r="EE6" s="36">
        <f t="shared" ref="EE6:EM6" si="14">IF(EE7="",NA(),EE7)</f>
        <v>0.27</v>
      </c>
      <c r="EF6" s="36">
        <f t="shared" si="14"/>
        <v>0.44</v>
      </c>
      <c r="EG6" s="36">
        <f t="shared" si="14"/>
        <v>0.44</v>
      </c>
      <c r="EH6" s="36">
        <f t="shared" si="14"/>
        <v>0.44</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193682</v>
      </c>
      <c r="D7" s="38">
        <v>46</v>
      </c>
      <c r="E7" s="38">
        <v>1</v>
      </c>
      <c r="F7" s="38">
        <v>0</v>
      </c>
      <c r="G7" s="38">
        <v>1</v>
      </c>
      <c r="H7" s="38" t="s">
        <v>93</v>
      </c>
      <c r="I7" s="38" t="s">
        <v>94</v>
      </c>
      <c r="J7" s="38" t="s">
        <v>95</v>
      </c>
      <c r="K7" s="38" t="s">
        <v>96</v>
      </c>
      <c r="L7" s="38" t="s">
        <v>97</v>
      </c>
      <c r="M7" s="38" t="s">
        <v>98</v>
      </c>
      <c r="N7" s="39" t="s">
        <v>99</v>
      </c>
      <c r="O7" s="39">
        <v>82.94</v>
      </c>
      <c r="P7" s="39">
        <v>89.6</v>
      </c>
      <c r="Q7" s="39">
        <v>2250</v>
      </c>
      <c r="R7" s="39">
        <v>14683</v>
      </c>
      <c r="S7" s="39">
        <v>112</v>
      </c>
      <c r="T7" s="39">
        <v>131.1</v>
      </c>
      <c r="U7" s="39">
        <v>13071</v>
      </c>
      <c r="V7" s="39">
        <v>10.58</v>
      </c>
      <c r="W7" s="39">
        <v>1235.44</v>
      </c>
      <c r="X7" s="39">
        <v>113.11</v>
      </c>
      <c r="Y7" s="39">
        <v>103.19</v>
      </c>
      <c r="Z7" s="39">
        <v>106.42</v>
      </c>
      <c r="AA7" s="39">
        <v>111.18</v>
      </c>
      <c r="AB7" s="39">
        <v>125.76</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1077.71</v>
      </c>
      <c r="AU7" s="39">
        <v>496.34</v>
      </c>
      <c r="AV7" s="39">
        <v>548.19000000000005</v>
      </c>
      <c r="AW7" s="39">
        <v>583.97</v>
      </c>
      <c r="AX7" s="39">
        <v>766.77</v>
      </c>
      <c r="AY7" s="39">
        <v>388.67</v>
      </c>
      <c r="AZ7" s="39">
        <v>355.27</v>
      </c>
      <c r="BA7" s="39">
        <v>359.7</v>
      </c>
      <c r="BB7" s="39">
        <v>362.93</v>
      </c>
      <c r="BC7" s="39">
        <v>371.81</v>
      </c>
      <c r="BD7" s="39">
        <v>260.31</v>
      </c>
      <c r="BE7" s="39">
        <v>154.33000000000001</v>
      </c>
      <c r="BF7" s="39">
        <v>393.05</v>
      </c>
      <c r="BG7" s="39">
        <v>367.6</v>
      </c>
      <c r="BH7" s="39">
        <v>347.98</v>
      </c>
      <c r="BI7" s="39">
        <v>309.73</v>
      </c>
      <c r="BJ7" s="39">
        <v>422.5</v>
      </c>
      <c r="BK7" s="39">
        <v>458.27</v>
      </c>
      <c r="BL7" s="39">
        <v>447.01</v>
      </c>
      <c r="BM7" s="39">
        <v>439.05</v>
      </c>
      <c r="BN7" s="39">
        <v>465.85</v>
      </c>
      <c r="BO7" s="39">
        <v>275.67</v>
      </c>
      <c r="BP7" s="39">
        <v>108.69</v>
      </c>
      <c r="BQ7" s="39">
        <v>93.37</v>
      </c>
      <c r="BR7" s="39">
        <v>96.06</v>
      </c>
      <c r="BS7" s="39">
        <v>101.39</v>
      </c>
      <c r="BT7" s="39">
        <v>122.86</v>
      </c>
      <c r="BU7" s="39">
        <v>101.64</v>
      </c>
      <c r="BV7" s="39">
        <v>96.77</v>
      </c>
      <c r="BW7" s="39">
        <v>95.81</v>
      </c>
      <c r="BX7" s="39">
        <v>95.26</v>
      </c>
      <c r="BY7" s="39">
        <v>92.39</v>
      </c>
      <c r="BZ7" s="39">
        <v>100.05</v>
      </c>
      <c r="CA7" s="39">
        <v>95.31</v>
      </c>
      <c r="CB7" s="39">
        <v>122.18</v>
      </c>
      <c r="CC7" s="39">
        <v>119.74</v>
      </c>
      <c r="CD7" s="39">
        <v>113.8</v>
      </c>
      <c r="CE7" s="39">
        <v>93.73</v>
      </c>
      <c r="CF7" s="39">
        <v>179.16</v>
      </c>
      <c r="CG7" s="39">
        <v>187.18</v>
      </c>
      <c r="CH7" s="39">
        <v>189.58</v>
      </c>
      <c r="CI7" s="39">
        <v>192.82</v>
      </c>
      <c r="CJ7" s="39">
        <v>192.98</v>
      </c>
      <c r="CK7" s="39">
        <v>166.4</v>
      </c>
      <c r="CL7" s="39">
        <v>65.69</v>
      </c>
      <c r="CM7" s="39">
        <v>80.42</v>
      </c>
      <c r="CN7" s="39">
        <v>82.43</v>
      </c>
      <c r="CO7" s="39">
        <v>81.73</v>
      </c>
      <c r="CP7" s="39">
        <v>80.48</v>
      </c>
      <c r="CQ7" s="39">
        <v>54.24</v>
      </c>
      <c r="CR7" s="39">
        <v>55.88</v>
      </c>
      <c r="CS7" s="39">
        <v>55.22</v>
      </c>
      <c r="CT7" s="39">
        <v>54.05</v>
      </c>
      <c r="CU7" s="39">
        <v>54.43</v>
      </c>
      <c r="CV7" s="39">
        <v>60.69</v>
      </c>
      <c r="CW7" s="39">
        <v>87.63</v>
      </c>
      <c r="CX7" s="39">
        <v>79.22</v>
      </c>
      <c r="CY7" s="39">
        <v>75.72</v>
      </c>
      <c r="CZ7" s="39">
        <v>73.430000000000007</v>
      </c>
      <c r="DA7" s="39">
        <v>75.75</v>
      </c>
      <c r="DB7" s="39">
        <v>81.680000000000007</v>
      </c>
      <c r="DC7" s="39">
        <v>80.989999999999995</v>
      </c>
      <c r="DD7" s="39">
        <v>80.930000000000007</v>
      </c>
      <c r="DE7" s="39">
        <v>80.510000000000005</v>
      </c>
      <c r="DF7" s="39">
        <v>79.44</v>
      </c>
      <c r="DG7" s="39">
        <v>89.82</v>
      </c>
      <c r="DH7" s="39">
        <v>52.1</v>
      </c>
      <c r="DI7" s="39">
        <v>47.59</v>
      </c>
      <c r="DJ7" s="39">
        <v>49.35</v>
      </c>
      <c r="DK7" s="39">
        <v>51.07</v>
      </c>
      <c r="DL7" s="39">
        <v>53.5</v>
      </c>
      <c r="DM7" s="39">
        <v>48.14</v>
      </c>
      <c r="DN7" s="39">
        <v>46.61</v>
      </c>
      <c r="DO7" s="39">
        <v>47.97</v>
      </c>
      <c r="DP7" s="39">
        <v>49.12</v>
      </c>
      <c r="DQ7" s="39">
        <v>49.39</v>
      </c>
      <c r="DR7" s="39">
        <v>50.19</v>
      </c>
      <c r="DS7" s="39">
        <v>1.41</v>
      </c>
      <c r="DT7" s="39">
        <v>1.22</v>
      </c>
      <c r="DU7" s="39">
        <v>1.27</v>
      </c>
      <c r="DV7" s="39">
        <v>1.27</v>
      </c>
      <c r="DW7" s="39">
        <v>1.27</v>
      </c>
      <c r="DX7" s="39">
        <v>11.13</v>
      </c>
      <c r="DY7" s="39">
        <v>10.84</v>
      </c>
      <c r="DZ7" s="39">
        <v>15.33</v>
      </c>
      <c r="EA7" s="39">
        <v>16.760000000000002</v>
      </c>
      <c r="EB7" s="39">
        <v>18.57</v>
      </c>
      <c r="EC7" s="39">
        <v>20.63</v>
      </c>
      <c r="ED7" s="39">
        <v>0.09</v>
      </c>
      <c r="EE7" s="39">
        <v>0.27</v>
      </c>
      <c r="EF7" s="39">
        <v>0.44</v>
      </c>
      <c r="EG7" s="39">
        <v>0.44</v>
      </c>
      <c r="EH7" s="39">
        <v>0.44</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2021-12-03T06:49:21Z</dcterms:created>
  <dcterms:modified xsi:type="dcterms:W3CDTF">2022-02-21T05:50:24Z</dcterms:modified>
  <cp:category/>
</cp:coreProperties>
</file>