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16身延町\"/>
    </mc:Choice>
  </mc:AlternateContent>
  <workbookProtection workbookAlgorithmName="SHA-512" workbookHashValue="gvOY1zCilMWwdyZbT9YXRichaPDMDuENtK8fQAxjS6v/AzzJXyasfH5Xhw+kny+sNGT2sPA0lGDr00p5IGSaxA==" workbookSaltValue="qh8VHwLdxoZdIKfI3RqIag==" workbookSpinCount="100000" lockStructure="1"/>
  <bookViews>
    <workbookView xWindow="0" yWindow="0" windowWidth="16457" windowHeight="5271"/>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<sst xmlns="http://schemas.openxmlformats.org/spreadsheetml/2006/main" count="247" uniqueCount="120">
  <si>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</si>
  <si>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</si>
  <si>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</si>
  <si>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</si>
  <si>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</si>
  <si>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</si>
  <si>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</si>
  <si>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</si>
  <si>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</si>
  <si>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</si>
  <si>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</si>
  <si>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</si>
  <si>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</si>
  <si>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</si>
  <si>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</si>
  <si>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</si>
  <si>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</si>
  <si>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</si>
  <si>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</si>
  <si>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</si>
  <si>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</si>
  <si>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</si>
  <si>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</si>
  <si>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</si>
  <si>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</si>
  <si>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</si>
  <si>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</si>
  <si>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</si>
  <si>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</si>
  <si>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</si>
  <si>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</si>
  <si>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</si>
  <si>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</si>
  <si>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</si>
  <si>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</si>
  <si>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</si>
  <si>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</si>
  <si>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</si>
  <si>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</si>
  <si>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</si>
  <si>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</si>
  <si>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</si>
  <si>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</si>
  <si>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</si>
  <si>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</si>
  <si>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</si>
  <si>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</si>
  <si>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</si>
  <si>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</si>
  <si>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</si>
  <si>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</si>
  <si>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</si>
  <si>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</si>
  <si>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</si>
  <si>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</si>
  <si>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</si>
  <si>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</si>
  <si>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</si>
  <si>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</si>
  <si>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</si>
  <si>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</si>
  <si>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</si>
  <si>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</si>
  <si>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</si>
  <si>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</si>
  <si>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</si>
  <si>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</si>
  <si>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</si>
  <si>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</si>
  <si>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</si>
  <si>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</si>
  <si>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</si>
  <si>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</si>
  <si>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</si>
  <si>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</si>
  <si>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</si>
  <si>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</si>
  <si>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</si>
  <si>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</si>
  <si>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</si>
  <si>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</si>
  <si>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</si>
  <si>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</si>
  <si>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</si>
  <si>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</si>
  <si>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</si>
  <si>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</si>
  <si>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</si>
  <si>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</si>
  <si>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</si>
  <si>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</si>
  <si>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</si>
  <si>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</si>
  <si>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</si>
  <si>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</si>
  <si>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</si>
  <si>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</si>
  <si>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</si>
  <si>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</si>
  <si>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</si>
  <si>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</si>
  <si>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</si>
  <si>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</si>
  <si>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</si>
  <si>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</si>
  <si>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</si>
  <si>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</si>
  <si>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</si>
  <si>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</si>
  <si>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</si>
  <si>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</si>
  <si>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</si>
  <si>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</si>
  <si>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</si>
  <si>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</si>
  <si>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</si>
  <si>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</si>
  <si>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管渠改善率は、平成28年度から令和2年度にかけて0％となっている。
　令和元年度末で10年以上経過した地区もあり、老朽化の状況把握が必要となってきている。</t>
    <rPh sb="46" eb="48">
      <t>イジョウ</t>
    </rPh>
    <rPh sb="52" eb="54">
      <t>チク</t>
    </rPh>
    <rPh sb="58" eb="61">
      <t>ロウキュウカ</t>
    </rPh>
    <phoneticPr fontId="4"/>
  </si>
  <si>
    <t>　経営の健全化、効率性について、平均値と比べて不良の数値があり、適正な使用料収入の確保及び汚水処理費の削減、経営改善に向けた取り組みが必要な状況である。
　老朽化については、状況把握が必要となってきている。</t>
    <phoneticPr fontId="4"/>
  </si>
  <si>
    <r>
      <t xml:space="preserve">　収益的収支比率は、前年度までと比べて低くなっているが、今後も経営状況維持できるよう取り組んでいく。
</t>
    </r>
    <r>
      <rPr>
        <sz val="11"/>
        <rFont val="ＭＳ ゴシック"/>
        <family val="3"/>
        <charset val="128"/>
      </rPr>
      <t>　企業債残高対事業規模比率は、H28までと比べて高いが、一般会計繰入基準を総務省基準に基づいて算定したためである。</t>
    </r>
    <r>
      <rPr>
        <sz val="11"/>
        <color theme="1"/>
        <rFont val="ＭＳ ゴシック"/>
        <family val="3"/>
        <charset val="128"/>
      </rPr>
      <t xml:space="preserve">
　　経費回収率は平均値50.70%に比べて39.46%と低く、汚水処理原価は平均値の289.81円に比べて402.87円と高くなっており、適正な使用料収入の確保及び汚水処理費の削減が必要である。
　施設利用率は平均値56.45%に比べて50.36%と低い。
　水洗化率の25.36%は、大字内総人口から市町村設置型合併浄化槽処理による水洗化人口の割合である。</t>
    </r>
    <rPh sb="157" eb="158">
      <t>エン</t>
    </rPh>
    <rPh sb="168" eb="169">
      <t>エン</t>
    </rPh>
    <rPh sb="208" eb="210">
      <t>シセツ</t>
    </rPh>
    <rPh sb="210" eb="212">
      <t>リヨウ</t>
    </rPh>
    <rPh sb="212" eb="213">
      <t>リツ</t>
    </rPh>
    <rPh sb="239" eb="242">
      <t>スイセンカ</t>
    </rPh>
    <rPh sb="242" eb="243">
      <t>リツ</t>
    </rPh>
    <rPh sb="252" eb="254">
      <t>オオアザ</t>
    </rPh>
    <rPh sb="254" eb="255">
      <t>ナイ</t>
    </rPh>
    <rPh sb="255" eb="258">
      <t>ソウジンコウ</t>
    </rPh>
    <rPh sb="260" eb="263">
      <t>シチョウソン</t>
    </rPh>
    <rPh sb="263" eb="266">
      <t>セッチガタ</t>
    </rPh>
    <rPh sb="266" eb="268">
      <t>ガッペイ</t>
    </rPh>
    <rPh sb="268" eb="271">
      <t>ジョウカソウ</t>
    </rPh>
    <rPh sb="271" eb="273">
      <t>ショリ</t>
    </rPh>
    <rPh sb="276" eb="279">
      <t>スイセンカ</t>
    </rPh>
    <rPh sb="279" eb="281">
      <t>ジンコウ</t>
    </rPh>
    <rPh sb="282" eb="284">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</si>
</sst>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3-4FE8-8E06-54D597EC32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E3-4FE8-8E06-54D597EC32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53.96</c:v>
                </c:pt>
                <c:pt idx="1">
                  <c:v>51.8</c:v>
                </c:pt>
                <c:pt idx="2">
                  <c:v>50.36</c:v>
                </c:pt>
                <c:pt idx="3">
                  <c:v>49.64</c:v>
                </c:pt>
                <c:pt idx="4">
                  <c:v>50.36</c:v>
                </c:pt>
              </c:numCache>
            </c:numRef>
          </c:val>
          <c:extLst>
            <c:ext xmlns:c16="http://schemas.microsoft.com/office/drawing/2014/chart" uri="{C3380CC4-5D6E-409C-BE32-E72D297353CC}">
              <c16:uniqueId val="{00000000-72AE-4BE0-9C7F-573946361B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72AE-4BE0-9C7F-573946361B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24.51</c:v>
                </c:pt>
                <c:pt idx="1">
                  <c:v>22.36</c:v>
                </c:pt>
                <c:pt idx="2">
                  <c:v>24.78</c:v>
                </c:pt>
                <c:pt idx="3">
                  <c:v>25.15</c:v>
                </c:pt>
                <c:pt idx="4">
                  <c:v>25.36</c:v>
                </c:pt>
              </c:numCache>
            </c:numRef>
          </c:val>
          <c:extLst>
            <c:ext xmlns:c16="http://schemas.microsoft.com/office/drawing/2014/chart" uri="{C3380CC4-5D6E-409C-BE32-E72D297353CC}">
              <c16:uniqueId val="{00000000-6752-4052-9CF3-16B054D54B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6752-4052-9CF3-16B054D54B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85.29</c:v>
                </c:pt>
                <c:pt idx="1">
                  <c:v>87.72</c:v>
                </c:pt>
                <c:pt idx="2">
                  <c:v>86.25</c:v>
                </c:pt>
                <c:pt idx="3">
                  <c:v>100</c:v>
                </c:pt>
                <c:pt idx="4">
                  <c:v>73.239999999999995</c:v>
                </c:pt>
              </c:numCache>
            </c:numRef>
          </c:val>
          <c:extLst>
            <c:ext xmlns:c16="http://schemas.microsoft.com/office/drawing/2014/chart" uri="{C3380CC4-5D6E-409C-BE32-E72D297353CC}">
              <c16:uniqueId val="{00000000-928E-4000-90FD-4A5F617A4F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E-4000-90FD-4A5F617A4F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2-47AD-8394-1E21318E13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2-47AD-8394-1E21318E13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84-4398-A06C-F8385C51EC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84-4398-A06C-F8385C51EC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E4-4791-A985-071F8DC7AA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E4-4791-A985-071F8DC7AA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5-4EB6-B63C-63A8F7DB8D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5-4EB6-B63C-63A8F7DB8D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97.89</c:v>
                </c:pt>
                <c:pt idx="1">
                  <c:v>40.78</c:v>
                </c:pt>
                <c:pt idx="2" formatCode="#,##0.00;&quot;△&quot;#,##0.00">
                  <c:v>0</c:v>
                </c:pt>
                <c:pt idx="3" formatCode="#,##0.00;&quot;△&quot;#,##0.00">
                  <c:v>0</c:v>
                </c:pt>
                <c:pt idx="4">
                  <c:v>411.45</c:v>
                </c:pt>
              </c:numCache>
            </c:numRef>
          </c:val>
          <c:extLst>
            <c:ext xmlns:c16="http://schemas.microsoft.com/office/drawing/2014/chart" uri="{C3380CC4-5D6E-409C-BE32-E72D297353CC}">
              <c16:uniqueId val="{00000000-4361-472F-9284-03B725FD98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4361-472F-9284-03B725FD98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54.12</c:v>
                </c:pt>
                <c:pt idx="1">
                  <c:v>46.3</c:v>
                </c:pt>
                <c:pt idx="2">
                  <c:v>33.28</c:v>
                </c:pt>
                <c:pt idx="3">
                  <c:v>36.909999999999997</c:v>
                </c:pt>
                <c:pt idx="4">
                  <c:v>39.46</c:v>
                </c:pt>
              </c:numCache>
            </c:numRef>
          </c:val>
          <c:extLst>
            <c:ext xmlns:c16="http://schemas.microsoft.com/office/drawing/2014/chart" uri="{C3380CC4-5D6E-409C-BE32-E72D297353CC}">
              <c16:uniqueId val="{00000000-DB98-47AB-8B87-7827206C1B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DB98-47AB-8B87-7827206C1B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273.45</c:v>
                </c:pt>
                <c:pt idx="1">
                  <c:v>332.84</c:v>
                </c:pt>
                <c:pt idx="2">
                  <c:v>472.82</c:v>
                </c:pt>
                <c:pt idx="3">
                  <c:v>432.9</c:v>
                </c:pt>
                <c:pt idx="4">
                  <c:v>402.87</c:v>
                </c:pt>
              </c:numCache>
            </c:numRef>
          </c:val>
          <c:extLst>
            <c:ext xmlns:c16="http://schemas.microsoft.com/office/drawing/2014/chart" uri="{C3380CC4-5D6E-409C-BE32-E72D297353CC}">
              <c16:uniqueId val="{00000000-7407-4A9D-9650-1FB17552D8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7407-4A9D-9650-1FB17552D8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37" zoomScaleNormal="100" workbookViewId="0">
      <selection activeCell="BL45" sqref="BL45:BZ46"/>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11054</v>
      </c>
      <c r="AM8" s="51"/>
      <c r="AN8" s="51"/>
      <c r="AO8" s="51"/>
      <c r="AP8" s="51"/>
      <c r="AQ8" s="51"/>
      <c r="AR8" s="51"/>
      <c r="AS8" s="51"/>
      <c r="AT8" s="46">
        <f>データ!T6</f>
        <v>301.98</v>
      </c>
      <c r="AU8" s="46"/>
      <c r="AV8" s="46"/>
      <c r="AW8" s="46"/>
      <c r="AX8" s="46"/>
      <c r="AY8" s="46"/>
      <c r="AZ8" s="46"/>
      <c r="BA8" s="46"/>
      <c r="BB8" s="46">
        <f>データ!U6</f>
        <v>36.61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8.77</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962</v>
      </c>
      <c r="AM10" s="51"/>
      <c r="AN10" s="51"/>
      <c r="AO10" s="51"/>
      <c r="AP10" s="51"/>
      <c r="AQ10" s="51"/>
      <c r="AR10" s="51"/>
      <c r="AS10" s="51"/>
      <c r="AT10" s="46">
        <f>データ!W6</f>
        <v>0.04</v>
      </c>
      <c r="AU10" s="46"/>
      <c r="AV10" s="46"/>
      <c r="AW10" s="46"/>
      <c r="AX10" s="46"/>
      <c r="AY10" s="46"/>
      <c r="AZ10" s="46"/>
      <c r="BA10" s="46"/>
      <c r="BB10" s="46">
        <f>データ!X6</f>
        <v>24050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4+c49tsdif6D088m19RfbDhzeFsNAa8vIcZsL0hMA4W6+ONx6CJYE7gkNvgBxx9YR7dfHPtGVqCjJG9xx6fpgA==" saltValue="r5/lS64e0MB1+je7RKaI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3" x14ac:dyDescent="0.25"/>
  <cols>
    <col min="2" max="144" width="11.8437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5">
      <c r="A6" s="28" t="s">
        <v>97</v>
      </c>
      <c r="B6" s="33">
        <f>B7</f>
        <v>2020</v>
      </c>
      <c r="C6" s="33">
        <f t="shared" ref="C6:X6" si="3">C7</f>
        <v>193658</v>
      </c>
      <c r="D6" s="33">
        <f t="shared" si="3"/>
        <v>47</v>
      </c>
      <c r="E6" s="33">
        <f t="shared" si="3"/>
        <v>18</v>
      </c>
      <c r="F6" s="33">
        <f t="shared" si="3"/>
        <v>0</v>
      </c>
      <c r="G6" s="33">
        <f t="shared" si="3"/>
        <v>0</v>
      </c>
      <c r="H6" s="33" t="str">
        <f t="shared" si="3"/>
        <v>山梨県　身延町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8.77</v>
      </c>
      <c r="Q6" s="34">
        <f t="shared" si="3"/>
        <v>100</v>
      </c>
      <c r="R6" s="34">
        <f t="shared" si="3"/>
        <v>2970</v>
      </c>
      <c r="S6" s="34">
        <f t="shared" si="3"/>
        <v>11054</v>
      </c>
      <c r="T6" s="34">
        <f t="shared" si="3"/>
        <v>301.98</v>
      </c>
      <c r="U6" s="34">
        <f t="shared" si="3"/>
        <v>36.61</v>
      </c>
      <c r="V6" s="34">
        <f t="shared" si="3"/>
        <v>962</v>
      </c>
      <c r="W6" s="34">
        <f t="shared" si="3"/>
        <v>0.04</v>
      </c>
      <c r="X6" s="34">
        <f t="shared" si="3"/>
        <v>24050</v>
      </c>
      <c r="Y6" s="35">
        <f>IF(Y7="",NA(),Y7)</f>
        <v>85.29</v>
      </c>
      <c r="Z6" s="35">
        <f t="shared" ref="Z6:AH6" si="4">IF(Z7="",NA(),Z7)</f>
        <v>87.72</v>
      </c>
      <c r="AA6" s="35">
        <f t="shared" si="4"/>
        <v>86.25</v>
      </c>
      <c r="AB6" s="35">
        <f t="shared" si="4"/>
        <v>100</v>
      </c>
      <c r="AC6" s="35">
        <f t="shared" si="4"/>
        <v>73.239999999999995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97.89</v>
      </c>
      <c r="BG6" s="35">
        <f t="shared" ref="BG6:BO6" si="7">IF(BG7="",NA(),BG7)</f>
        <v>40.78</v>
      </c>
      <c r="BH6" s="34">
        <f t="shared" si="7"/>
        <v>0</v>
      </c>
      <c r="BI6" s="34">
        <f t="shared" si="7"/>
        <v>0</v>
      </c>
      <c r="BJ6" s="35">
        <f t="shared" si="7"/>
        <v>411.45</v>
      </c>
      <c r="BK6" s="35">
        <f t="shared" si="7"/>
        <v>413.5</v>
      </c>
      <c r="BL6" s="35">
        <f t="shared" si="7"/>
        <v>407.42</v>
      </c>
      <c r="BM6" s="35">
        <f t="shared" si="7"/>
        <v>386.46</v>
      </c>
      <c r="BN6" s="35">
        <f t="shared" si="7"/>
        <v>421.25</v>
      </c>
      <c r="BO6" s="35">
        <f t="shared" si="7"/>
        <v>398.42</v>
      </c>
      <c r="BP6" s="34" t="str">
        <f>IF(BP7="","",IF(BP7="-","【-】","【"&amp;SUBSTITUTE(TEXT(BP7,"#,##0.00"),"-","△")&amp;"】"))</f>
        <v>【314.13】</v>
      </c>
      <c r="BQ6" s="35">
        <f>IF(BQ7="",NA(),BQ7)</f>
        <v>54.12</v>
      </c>
      <c r="BR6" s="35">
        <f t="shared" ref="BR6:BZ6" si="8">IF(BR7="",NA(),BR7)</f>
        <v>46.3</v>
      </c>
      <c r="BS6" s="35">
        <f t="shared" si="8"/>
        <v>33.28</v>
      </c>
      <c r="BT6" s="35">
        <f t="shared" si="8"/>
        <v>36.909999999999997</v>
      </c>
      <c r="BU6" s="35">
        <f t="shared" si="8"/>
        <v>39.46</v>
      </c>
      <c r="BV6" s="35">
        <f t="shared" si="8"/>
        <v>55.84</v>
      </c>
      <c r="BW6" s="35">
        <f t="shared" si="8"/>
        <v>57.08</v>
      </c>
      <c r="BX6" s="35">
        <f t="shared" si="8"/>
        <v>55.85</v>
      </c>
      <c r="BY6" s="35">
        <f t="shared" si="8"/>
        <v>53.23</v>
      </c>
      <c r="BZ6" s="35">
        <f t="shared" si="8"/>
        <v>50.7</v>
      </c>
      <c r="CA6" s="34" t="str">
        <f>IF(CA7="","",IF(CA7="-","【-】","【"&amp;SUBSTITUTE(TEXT(CA7,"#,##0.00"),"-","△")&amp;"】"))</f>
        <v>【58.42】</v>
      </c>
      <c r="CB6" s="35">
        <f>IF(CB7="",NA(),CB7)</f>
        <v>273.45</v>
      </c>
      <c r="CC6" s="35">
        <f t="shared" ref="CC6:CK6" si="9">IF(CC7="",NA(),CC7)</f>
        <v>332.84</v>
      </c>
      <c r="CD6" s="35">
        <f t="shared" si="9"/>
        <v>472.82</v>
      </c>
      <c r="CE6" s="35">
        <f t="shared" si="9"/>
        <v>432.9</v>
      </c>
      <c r="CF6" s="35">
        <f t="shared" si="9"/>
        <v>402.87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53.96</v>
      </c>
      <c r="CN6" s="35">
        <f t="shared" ref="CN6:CV6" si="10">IF(CN7="",NA(),CN7)</f>
        <v>51.8</v>
      </c>
      <c r="CO6" s="35">
        <f t="shared" si="10"/>
        <v>50.36</v>
      </c>
      <c r="CP6" s="35">
        <f t="shared" si="10"/>
        <v>49.64</v>
      </c>
      <c r="CQ6" s="35">
        <f t="shared" si="10"/>
        <v>50.36</v>
      </c>
      <c r="CR6" s="35">
        <f t="shared" si="10"/>
        <v>61.55</v>
      </c>
      <c r="CS6" s="35">
        <f t="shared" si="10"/>
        <v>57.22</v>
      </c>
      <c r="CT6" s="35">
        <f t="shared" si="10"/>
        <v>54.93</v>
      </c>
      <c r="CU6" s="35">
        <f t="shared" si="10"/>
        <v>55.96</v>
      </c>
      <c r="CV6" s="35">
        <f t="shared" si="10"/>
        <v>56.45</v>
      </c>
      <c r="CW6" s="34" t="str">
        <f>IF(CW7="","",IF(CW7="-","【-】","【"&amp;SUBSTITUTE(TEXT(CW7,"#,##0.00"),"-","△")&amp;"】"))</f>
        <v>【57.83】</v>
      </c>
      <c r="CX6" s="35">
        <f>IF(CX7="",NA(),CX7)</f>
        <v>24.51</v>
      </c>
      <c r="CY6" s="35">
        <f t="shared" ref="CY6:DG6" si="11">IF(CY7="",NA(),CY7)</f>
        <v>22.36</v>
      </c>
      <c r="CZ6" s="35">
        <f t="shared" si="11"/>
        <v>24.78</v>
      </c>
      <c r="DA6" s="35">
        <f t="shared" si="11"/>
        <v>25.15</v>
      </c>
      <c r="DB6" s="35">
        <f t="shared" si="11"/>
        <v>25.36</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5">
      <c r="A7" s="28"/>
      <c r="B7" s="37">
        <v>2020</v>
      </c>
      <c r="C7" s="37">
        <v>193658</v>
      </c>
      <c r="D7" s="37">
        <v>47</v>
      </c>
      <c r="E7" s="37">
        <v>18</v>
      </c>
      <c r="F7" s="37">
        <v>0</v>
      </c>
      <c r="G7" s="37">
        <v>0</v>
      </c>
      <c r="H7" s="37" t="s">
        <v>98</v>
      </c>
      <c r="I7" s="37" t="s">
        <v>99</v>
      </c>
      <c r="J7" s="37" t="s">
        <v>100</v>
      </c>
      <c r="K7" s="37" t="s">
        <v>101</v>
      </c>
      <c r="L7" s="37" t="s">
        <v>102</v>
      </c>
      <c r="M7" s="37" t="s">
        <v>103</v>
      </c>
      <c r="N7" s="38" t="s">
        <v>104</v>
      </c>
      <c r="O7" s="38" t="s">
        <v>105</v>
      </c>
      <c r="P7" s="38">
        <v>8.77</v>
      </c>
      <c r="Q7" s="38">
        <v>100</v>
      </c>
      <c r="R7" s="38">
        <v>2970</v>
      </c>
      <c r="S7" s="38">
        <v>11054</v>
      </c>
      <c r="T7" s="38">
        <v>301.98</v>
      </c>
      <c r="U7" s="38">
        <v>36.61</v>
      </c>
      <c r="V7" s="38">
        <v>962</v>
      </c>
      <c r="W7" s="38">
        <v>0.04</v>
      </c>
      <c r="X7" s="38">
        <v>24050</v>
      </c>
      <c r="Y7" s="38">
        <v>85.29</v>
      </c>
      <c r="Z7" s="38">
        <v>87.72</v>
      </c>
      <c r="AA7" s="38">
        <v>86.25</v>
      </c>
      <c r="AB7" s="38">
        <v>100</v>
      </c>
      <c r="AC7" s="38">
        <v>73.239999999999995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97.89</v>
      </c>
      <c r="BG7" s="38">
        <v>40.78</v>
      </c>
      <c r="BH7" s="38">
        <v>0</v>
      </c>
      <c r="BI7" s="38">
        <v>0</v>
      </c>
      <c r="BJ7" s="38">
        <v>411.45</v>
      </c>
      <c r="BK7" s="38">
        <v>413.5</v>
      </c>
      <c r="BL7" s="38">
        <v>407.42</v>
      </c>
      <c r="BM7" s="38">
        <v>386.46</v>
      </c>
      <c r="BN7" s="38">
        <v>421.25</v>
      </c>
      <c r="BO7" s="38">
        <v>398.42</v>
      </c>
      <c r="BP7" s="38">
        <v>314.13</v>
      </c>
      <c r="BQ7" s="38">
        <v>54.12</v>
      </c>
      <c r="BR7" s="38">
        <v>46.3</v>
      </c>
      <c r="BS7" s="38">
        <v>33.28</v>
      </c>
      <c r="BT7" s="38">
        <v>36.909999999999997</v>
      </c>
      <c r="BU7" s="38">
        <v>39.46</v>
      </c>
      <c r="BV7" s="38">
        <v>55.84</v>
      </c>
      <c r="BW7" s="38">
        <v>57.08</v>
      </c>
      <c r="BX7" s="38">
        <v>55.85</v>
      </c>
      <c r="BY7" s="38">
        <v>53.23</v>
      </c>
      <c r="BZ7" s="38">
        <v>50.7</v>
      </c>
      <c r="CA7" s="38">
        <v>58.42</v>
      </c>
      <c r="CB7" s="38">
        <v>273.45</v>
      </c>
      <c r="CC7" s="38">
        <v>332.84</v>
      </c>
      <c r="CD7" s="38">
        <v>472.82</v>
      </c>
      <c r="CE7" s="38">
        <v>432.9</v>
      </c>
      <c r="CF7" s="38">
        <v>402.87</v>
      </c>
      <c r="CG7" s="38">
        <v>287.57</v>
      </c>
      <c r="CH7" s="38">
        <v>286.86</v>
      </c>
      <c r="CI7" s="38">
        <v>287.91000000000003</v>
      </c>
      <c r="CJ7" s="38">
        <v>283.3</v>
      </c>
      <c r="CK7" s="38">
        <v>289.81</v>
      </c>
      <c r="CL7" s="38">
        <v>282.27999999999997</v>
      </c>
      <c r="CM7" s="38">
        <v>53.96</v>
      </c>
      <c r="CN7" s="38">
        <v>51.8</v>
      </c>
      <c r="CO7" s="38">
        <v>50.36</v>
      </c>
      <c r="CP7" s="38">
        <v>49.64</v>
      </c>
      <c r="CQ7" s="38">
        <v>50.36</v>
      </c>
      <c r="CR7" s="38">
        <v>61.55</v>
      </c>
      <c r="CS7" s="38">
        <v>57.22</v>
      </c>
      <c r="CT7" s="38">
        <v>54.93</v>
      </c>
      <c r="CU7" s="38">
        <v>55.96</v>
      </c>
      <c r="CV7" s="38">
        <v>56.45</v>
      </c>
      <c r="CW7" s="38">
        <v>57.83</v>
      </c>
      <c r="CX7" s="38">
        <v>24.51</v>
      </c>
      <c r="CY7" s="38">
        <v>22.36</v>
      </c>
      <c r="CZ7" s="38">
        <v>24.78</v>
      </c>
      <c r="DA7" s="38">
        <v>25.15</v>
      </c>
      <c r="DB7" s="38">
        <v>25.36</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5">
      <c r="B11">
        <v>4</v>
      </c>
      <c r="C11">
        <v>3</v>
      </c>
      <c r="D11">
        <v>2</v>
      </c>
      <c r="E11">
        <v>1</v>
      </c>
      <c r="F11">
        <v>0</v>
      </c>
      <c r="G11" t="s">
        <v>111</v>
      </c>
    </row>
    <row r="12" spans="1:145" x14ac:dyDescent="0.25">
      <c r="B12">
        <v>1</v>
      </c>
      <c r="C12">
        <v>1</v>
      </c>
      <c r="D12">
        <v>1</v>
      </c>
      <c r="E12">
        <v>1</v>
      </c>
      <c r="F12">
        <v>2</v>
      </c>
      <c r="G12" t="s">
        <v>112</v>
      </c>
    </row>
    <row r="13" spans="1:145" x14ac:dyDescent="0.2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2021-12-03T08:10:25Z</dcterms:created>
  <dcterms:modified xsi:type="dcterms:W3CDTF">2022-02-21T01:46:32Z</dcterms:modified>
  <cp:category/>
</cp:coreProperties>
</file>