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16身延町\"/>
    </mc:Choice>
  </mc:AlternateContent>
  <workbookProtection workbookAlgorithmName="SHA-512" workbookHashValue="ZjX1aSWh6rPhgy+KY0YvsFYz2C5UAwFOwnMazkWMbRsKMjcQCzr4VfWE2ft0kMjiGvWLRu0sarYcMy3MMYhBqg==" workbookSaltValue="HblPrZ3Ui4xD0KF1M2zD6g==" workbookSpinCount="100000" lockStructure="1"/>
  <bookViews>
    <workbookView xWindow="0" yWindow="0" windowWidth="16457" windowHeight="555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<sst xmlns="http://schemas.openxmlformats.org/spreadsheetml/2006/main" count="236" uniqueCount="120">
  <si>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</si>
  <si>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</si>
  <si>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</si>
  <si>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</si>
  <si>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</si>
  <si>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</si>
  <si>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</si>
  <si>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</si>
  <si>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</si>
  <si>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</si>
  <si>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</si>
  <si>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</si>
  <si>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</si>
  <si>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</si>
  <si>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</si>
  <si>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</si>
  <si>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</si>
  <si>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</si>
  <si>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</si>
  <si>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</si>
  <si>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</si>
  <si>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</si>
  <si>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</si>
  <si>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</si>
  <si>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</si>
  <si>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</si>
  <si>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</si>
  <si>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</si>
  <si>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</si>
  <si>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</si>
  <si>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</si>
  <si>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</si>
  <si>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</si>
  <si>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</si>
  <si>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</si>
  <si>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</si>
  <si>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</si>
  <si>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</si>
  <si>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</si>
  <si>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</si>
  <si>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</si>
  <si>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</si>
  <si>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</si>
  <si>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</si>
  <si>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</si>
  <si>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</si>
  <si>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</si>
  <si>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</si>
  <si>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</si>
  <si>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</si>
  <si>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</si>
  <si>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</si>
  <si>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</si>
  <si>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</si>
  <si>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</si>
  <si>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</si>
  <si>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</si>
  <si>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</si>
  <si>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</si>
  <si>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</si>
  <si>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</si>
  <si>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</si>
  <si>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</si>
  <si>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</si>
  <si>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</si>
  <si>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</si>
  <si>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</si>
  <si>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</si>
  <si>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</si>
  <si>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</si>
  <si>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</si>
  <si>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</si>
  <si>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</si>
  <si>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</si>
  <si>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</si>
  <si>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</si>
  <si>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</si>
  <si>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</si>
  <si>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</si>
  <si>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</si>
  <si>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</si>
  <si>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</si>
  <si>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</si>
  <si>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</si>
  <si>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</si>
  <si>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</si>
  <si>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</si>
  <si>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</si>
  <si>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</si>
  <si>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</si>
  <si>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</si>
  <si>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</si>
  <si>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</si>
  <si>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</si>
  <si>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</si>
  <si>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</si>
  <si>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</si>
  <si>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</si>
  <si>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</si>
  <si>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</si>
  <si>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</si>
  <si>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</si>
  <si>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</si>
  <si>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</si>
  <si>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</si>
  <si>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</si>
  <si>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</si>
  <si>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</si>
  <si>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</si>
  <si>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</si>
  <si>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</si>
  <si>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</si>
  <si>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</si>
  <si>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</si>
  <si>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</si>
  <si>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</si>
  <si>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</si>
  <si>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管渠改善率は、平成28年度から令和2年度にかけて0％となっている。
　令和元年度末で20年が経過しており、状況把握が必要となってきている。</t>
    <rPh sb="1" eb="3">
      <t>カンキョ</t>
    </rPh>
    <rPh sb="3" eb="5">
      <t>カイゼン</t>
    </rPh>
    <rPh sb="5" eb="6">
      <t>リツ</t>
    </rPh>
    <rPh sb="8" eb="10">
      <t>ヘイセイ</t>
    </rPh>
    <rPh sb="12" eb="13">
      <t>ネン</t>
    </rPh>
    <rPh sb="13" eb="14">
      <t>ド</t>
    </rPh>
    <rPh sb="16" eb="18">
      <t>レイワ</t>
    </rPh>
    <rPh sb="19" eb="21">
      <t>ネンド</t>
    </rPh>
    <rPh sb="36" eb="38">
      <t>レイワ</t>
    </rPh>
    <rPh sb="38" eb="40">
      <t>ガンネン</t>
    </rPh>
    <rPh sb="40" eb="41">
      <t>ド</t>
    </rPh>
    <rPh sb="41" eb="42">
      <t>マツ</t>
    </rPh>
    <rPh sb="45" eb="46">
      <t>ネン</t>
    </rPh>
    <rPh sb="47" eb="49">
      <t>ケイカ</t>
    </rPh>
    <rPh sb="54" eb="56">
      <t>ジョウキョウ</t>
    </rPh>
    <rPh sb="56" eb="58">
      <t>ハアク</t>
    </rPh>
    <rPh sb="59" eb="61">
      <t>ヒツヨウ</t>
    </rPh>
    <phoneticPr fontId="4"/>
  </si>
  <si>
    <t>　経営の健全化、効率性について、平成30年度からは大規模な修繕がなかったため一時的に数値が改善されているが、施設設備の状況から修繕等は必要になるため今後も適正な使用料収入の確保及び汚水処理費の削減、経営改善に向けた取り組みが必要な状況である。
　老朽化については、状況把握が必要となってきている。</t>
    <rPh sb="25" eb="28">
      <t>ダイキボ</t>
    </rPh>
    <rPh sb="29" eb="31">
      <t>シュウゼン</t>
    </rPh>
    <rPh sb="38" eb="41">
      <t>イチジテキ</t>
    </rPh>
    <rPh sb="42" eb="44">
      <t>スウチ</t>
    </rPh>
    <rPh sb="45" eb="47">
      <t>カイゼン</t>
    </rPh>
    <rPh sb="54" eb="56">
      <t>シセツ</t>
    </rPh>
    <rPh sb="56" eb="58">
      <t>セツビ</t>
    </rPh>
    <rPh sb="59" eb="61">
      <t>ジョウキョウ</t>
    </rPh>
    <rPh sb="63" eb="65">
      <t>シュウゼン</t>
    </rPh>
    <rPh sb="65" eb="66">
      <t>トウ</t>
    </rPh>
    <rPh sb="67" eb="69">
      <t>ヒツヨウ</t>
    </rPh>
    <rPh sb="74" eb="76">
      <t>コンゴ</t>
    </rPh>
    <rPh sb="77" eb="79">
      <t>テキセイ</t>
    </rPh>
    <rPh sb="80" eb="83">
      <t>シヨウリョウ</t>
    </rPh>
    <rPh sb="83" eb="85">
      <t>シュウニュウ</t>
    </rPh>
    <rPh sb="86" eb="88">
      <t>カクホ</t>
    </rPh>
    <rPh sb="88" eb="89">
      <t>オヨ</t>
    </rPh>
    <rPh sb="90" eb="92">
      <t>オスイ</t>
    </rPh>
    <rPh sb="92" eb="94">
      <t>ショリ</t>
    </rPh>
    <rPh sb="94" eb="95">
      <t>ヒ</t>
    </rPh>
    <rPh sb="96" eb="98">
      <t>サクゲン</t>
    </rPh>
    <rPh sb="99" eb="101">
      <t>ケイエイ</t>
    </rPh>
    <rPh sb="101" eb="103">
      <t>カイゼン</t>
    </rPh>
    <rPh sb="104" eb="105">
      <t>ム</t>
    </rPh>
    <rPh sb="107" eb="108">
      <t>ト</t>
    </rPh>
    <rPh sb="109" eb="110">
      <t>ク</t>
    </rPh>
    <rPh sb="112" eb="114">
      <t>ヒツヨウ</t>
    </rPh>
    <rPh sb="115" eb="117">
      <t>ジョウキョウ</t>
    </rPh>
    <phoneticPr fontId="4"/>
  </si>
  <si>
    <r>
      <t xml:space="preserve">　収益的収支比率は、前年度までと比べて低くなっているが、今後も経営状況維持できるよう取り組んでいく。
</t>
    </r>
    <r>
      <rPr>
        <sz val="11"/>
        <rFont val="ＭＳ ゴシック"/>
        <family val="3"/>
        <charset val="128"/>
      </rPr>
      <t>　企業債残高対事業規模比率は、H28までと比べて高いが、一般会計繰入基準を総務省基準に基づいて算定したためである。</t>
    </r>
    <r>
      <rPr>
        <sz val="11"/>
        <color theme="1"/>
        <rFont val="ＭＳ ゴシック"/>
        <family val="3"/>
        <charset val="128"/>
      </rPr>
      <t xml:space="preserve">
　経費回収率は平均値38.27%に比べて17.85%と低く、汚水処理原価は平均値の486.77円に比べて1003.42円と高くなっている。これは、平成29年度まで多かった施設の修繕が平成30年度からは無く、</t>
    </r>
    <r>
      <rPr>
        <sz val="11"/>
        <rFont val="ＭＳ ゴシック"/>
        <family val="3"/>
        <charset val="128"/>
      </rPr>
      <t>令和2年度に委託費増によるものと考えられる。また、施設の老朽化に伴い修繕の必要があれば変化していくものと考えられる。</t>
    </r>
    <r>
      <rPr>
        <sz val="11"/>
        <color theme="1"/>
        <rFont val="ＭＳ ゴシック"/>
        <family val="3"/>
        <charset val="128"/>
      </rPr>
      <t>在住家庭の接続は完了しており、接続率の増加は今後見込めない状況であるが、適正な使用料収入の確保及び汚水処理費の削減が必要である。
　施設利用率は平均値の54.83%に比べて46.94%と低い。
　水洗化率は100％である。</t>
    </r>
    <rPh sb="156" eb="157">
      <t>エン</t>
    </rPh>
    <rPh sb="168" eb="169">
      <t>エン</t>
    </rPh>
    <rPh sb="182" eb="184">
      <t>ヘイセイ</t>
    </rPh>
    <rPh sb="186" eb="188">
      <t>ネンド</t>
    </rPh>
    <rPh sb="190" eb="191">
      <t>オオ</t>
    </rPh>
    <rPh sb="194" eb="196">
      <t>シセツ</t>
    </rPh>
    <rPh sb="197" eb="199">
      <t>シュウゼン</t>
    </rPh>
    <rPh sb="200" eb="202">
      <t>ヘイセイ</t>
    </rPh>
    <rPh sb="204" eb="205">
      <t>ネン</t>
    </rPh>
    <rPh sb="205" eb="206">
      <t>ド</t>
    </rPh>
    <rPh sb="209" eb="210">
      <t>ナ</t>
    </rPh>
    <rPh sb="212" eb="214">
      <t>レイワ</t>
    </rPh>
    <rPh sb="215" eb="217">
      <t>ネンド</t>
    </rPh>
    <rPh sb="218" eb="220">
      <t>イタク</t>
    </rPh>
    <rPh sb="220" eb="221">
      <t>ヒ</t>
    </rPh>
    <rPh sb="221" eb="222">
      <t>ゾウ</t>
    </rPh>
    <rPh sb="228" eb="229">
      <t>カンガ</t>
    </rPh>
    <rPh sb="237" eb="239">
      <t>シセツ</t>
    </rPh>
    <rPh sb="240" eb="243">
      <t>ロウキュウカ</t>
    </rPh>
    <rPh sb="244" eb="245">
      <t>トモナ</t>
    </rPh>
    <rPh sb="246" eb="248">
      <t>シュウゼン</t>
    </rPh>
    <rPh sb="249" eb="251">
      <t>ヒツヨウ</t>
    </rPh>
    <rPh sb="255" eb="257">
      <t>ヘンカ</t>
    </rPh>
    <rPh sb="264" eb="265">
      <t>カンガ</t>
    </rPh>
    <rPh sb="294" eb="29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</si>
</sst>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93-4C58-8C62-7C17A6E696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0593-4C58-8C62-7C17A6E696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47.37</c:v>
                </c:pt>
                <c:pt idx="1">
                  <c:v>47.37</c:v>
                </c:pt>
                <c:pt idx="2">
                  <c:v>47.37</c:v>
                </c:pt>
                <c:pt idx="3">
                  <c:v>42.11</c:v>
                </c:pt>
                <c:pt idx="4">
                  <c:v>42.11</c:v>
                </c:pt>
              </c:numCache>
            </c:numRef>
          </c:val>
          <c:extLst>
            <c:ext xmlns:c16="http://schemas.microsoft.com/office/drawing/2014/chart" uri="{C3380CC4-5D6E-409C-BE32-E72D297353CC}">
              <c16:uniqueId val="{00000000-8D2B-4B6A-8B4C-AC694F1777C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8D2B-4B6A-8B4C-AC694F1777C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0E1-4B7B-941B-65C8C97094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30E1-4B7B-941B-65C8C97094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88.6</c:v>
                </c:pt>
                <c:pt idx="1">
                  <c:v>83.31</c:v>
                </c:pt>
                <c:pt idx="2">
                  <c:v>100</c:v>
                </c:pt>
                <c:pt idx="3">
                  <c:v>100.04</c:v>
                </c:pt>
                <c:pt idx="4">
                  <c:v>77.48</c:v>
                </c:pt>
              </c:numCache>
            </c:numRef>
          </c:val>
          <c:extLst>
            <c:ext xmlns:c16="http://schemas.microsoft.com/office/drawing/2014/chart" uri="{C3380CC4-5D6E-409C-BE32-E72D297353CC}">
              <c16:uniqueId val="{00000000-8B1E-49D8-8604-8760785450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1E-49D8-8604-8760785450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E-4924-B004-61EE69DFFB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E-4924-B004-61EE69DFFB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37-4D0D-BD48-4E4FF83E14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37-4D0D-BD48-4E4FF83E14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CF-4122-9108-034BAFFD01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CF-4122-9108-034BAFFD01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DD-44E7-B43A-4D08665A70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DD-44E7-B43A-4D08665A70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1533.33</c:v>
                </c:pt>
                <c:pt idx="1">
                  <c:v>624.72</c:v>
                </c:pt>
                <c:pt idx="2" formatCode="#,##0.00;&quot;△&quot;#,##0.00">
                  <c:v>0</c:v>
                </c:pt>
                <c:pt idx="3" formatCode="#,##0.00;&quot;△&quot;#,##0.00">
                  <c:v>0</c:v>
                </c:pt>
                <c:pt idx="4">
                  <c:v>6032.63</c:v>
                </c:pt>
              </c:numCache>
            </c:numRef>
          </c:val>
          <c:extLst>
            <c:ext xmlns:c16="http://schemas.microsoft.com/office/drawing/2014/chart" uri="{C3380CC4-5D6E-409C-BE32-E72D297353CC}">
              <c16:uniqueId val="{00000000-686F-4509-9870-42FFC987EA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686F-4509-9870-42FFC987EA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15.35</c:v>
                </c:pt>
                <c:pt idx="1">
                  <c:v>24.15</c:v>
                </c:pt>
                <c:pt idx="2">
                  <c:v>56.14</c:v>
                </c:pt>
                <c:pt idx="3">
                  <c:v>51.54</c:v>
                </c:pt>
                <c:pt idx="4">
                  <c:v>17.850000000000001</c:v>
                </c:pt>
              </c:numCache>
            </c:numRef>
          </c:val>
          <c:extLst>
            <c:ext xmlns:c16="http://schemas.microsoft.com/office/drawing/2014/chart" uri="{C3380CC4-5D6E-409C-BE32-E72D297353CC}">
              <c16:uniqueId val="{00000000-CE1B-4A57-837E-73B232834D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CE1B-4A57-837E-73B232834D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956.89</c:v>
                </c:pt>
                <c:pt idx="1">
                  <c:v>639.57000000000005</c:v>
                </c:pt>
                <c:pt idx="2">
                  <c:v>297.79000000000002</c:v>
                </c:pt>
                <c:pt idx="3">
                  <c:v>341</c:v>
                </c:pt>
                <c:pt idx="4">
                  <c:v>1003.42</c:v>
                </c:pt>
              </c:numCache>
            </c:numRef>
          </c:val>
          <c:extLst>
            <c:ext xmlns:c16="http://schemas.microsoft.com/office/drawing/2014/chart" uri="{C3380CC4-5D6E-409C-BE32-E72D297353CC}">
              <c16:uniqueId val="{00000000-B747-4B97-82CE-EB4C15F475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B747-4B97-82CE-EB4C15F475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37" zoomScaleNormal="100" workbookViewId="0">
      <selection activeCell="BL45" sqref="BL45:BZ46"/>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44" t="str">
        <f>データ!H6</f>
        <v>山梨県　身延町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11054</v>
      </c>
      <c r="AM8" s="51"/>
      <c r="AN8" s="51"/>
      <c r="AO8" s="51"/>
      <c r="AP8" s="51"/>
      <c r="AQ8" s="51"/>
      <c r="AR8" s="51"/>
      <c r="AS8" s="51"/>
      <c r="AT8" s="46">
        <f>データ!T6</f>
        <v>301.98</v>
      </c>
      <c r="AU8" s="46"/>
      <c r="AV8" s="46"/>
      <c r="AW8" s="46"/>
      <c r="AX8" s="46"/>
      <c r="AY8" s="46"/>
      <c r="AZ8" s="46"/>
      <c r="BA8" s="46"/>
      <c r="BB8" s="46">
        <f>データ!U6</f>
        <v>36.61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5">
      <c r="A10" s="2"/>
      <c r="B10" s="46" t="str">
        <f>データ!N6</f>
        <v>-</v>
      </c>
      <c r="C10" s="46"/>
      <c r="D10" s="46"/>
      <c r="E10" s="46"/>
      <c r="F10" s="46"/>
      <c r="G10" s="46"/>
      <c r="H10" s="46"/>
      <c r="I10" s="46" t="str">
        <f>データ!O6</f>
        <v>該当数値なし</v>
      </c>
      <c r="J10" s="46"/>
      <c r="K10" s="46"/>
      <c r="L10" s="46"/>
      <c r="M10" s="46"/>
      <c r="N10" s="46"/>
      <c r="O10" s="46"/>
      <c r="P10" s="46">
        <f>データ!P6</f>
        <v>0.21</v>
      </c>
      <c r="Q10" s="46"/>
      <c r="R10" s="46"/>
      <c r="S10" s="46"/>
      <c r="T10" s="46"/>
      <c r="U10" s="46"/>
      <c r="V10" s="46"/>
      <c r="W10" s="46">
        <f>データ!Q6</f>
        <v>100</v>
      </c>
      <c r="X10" s="46"/>
      <c r="Y10" s="46"/>
      <c r="Z10" s="46"/>
      <c r="AA10" s="46"/>
      <c r="AB10" s="46"/>
      <c r="AC10" s="46"/>
      <c r="AD10" s="51">
        <f>データ!R6</f>
        <v>3560</v>
      </c>
      <c r="AE10" s="51"/>
      <c r="AF10" s="51"/>
      <c r="AG10" s="51"/>
      <c r="AH10" s="51"/>
      <c r="AI10" s="51"/>
      <c r="AJ10" s="51"/>
      <c r="AK10" s="2"/>
      <c r="AL10" s="51">
        <f>データ!V6</f>
        <v>23</v>
      </c>
      <c r="AM10" s="51"/>
      <c r="AN10" s="51"/>
      <c r="AO10" s="51"/>
      <c r="AP10" s="51"/>
      <c r="AQ10" s="51"/>
      <c r="AR10" s="51"/>
      <c r="AS10" s="51"/>
      <c r="AT10" s="46">
        <f>データ!W6</f>
        <v>0.01</v>
      </c>
      <c r="AU10" s="46"/>
      <c r="AV10" s="46"/>
      <c r="AW10" s="46"/>
      <c r="AX10" s="46"/>
      <c r="AY10" s="46"/>
      <c r="AZ10" s="46"/>
      <c r="BA10" s="46"/>
      <c r="BB10" s="46">
        <f>データ!X6</f>
        <v>2300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5">
      <c r="C83" s="2" t="s">
        <v>30</v>
      </c>
    </row>
    <row r="84" spans="1:78" x14ac:dyDescent="0.25">
      <c r="C84" s="2"/>
    </row>
    <row r="85" spans="1:78" hidden="1" x14ac:dyDescent="0.2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44</v>
      </c>
      <c r="N86" s="26" t="s">
        <v>45</v>
      </c>
      <c r="O86" s="26" t="str">
        <f>データ!EO6</f>
        <v>【0.00】</v>
      </c>
    </row>
  </sheetData>
  <sheetProtection algorithmName="SHA-512" hashValue="YDO6r/IOhtReWOWLTaPNdOo+TX/HVwk1bIPzlM6hLHQ4/+dqlPwPk/J5ZI8wTXx+uCG3fdfZ34kgzn7K8sftZw==" saltValue="RCIJsdzk7zBQaiIP7+z3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3" x14ac:dyDescent="0.25"/>
  <cols>
    <col min="2" max="144" width="11.84375" customWidth="1"/>
  </cols>
  <sheetData>
    <row r="1" spans="1:145" x14ac:dyDescent="0.2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5">
      <c r="A6" s="28" t="s">
        <v>98</v>
      </c>
      <c r="B6" s="33">
        <f>B7</f>
        <v>2020</v>
      </c>
      <c r="C6" s="33">
        <f t="shared" ref="C6:X6" si="3">C7</f>
        <v>193658</v>
      </c>
      <c r="D6" s="33">
        <f t="shared" si="3"/>
        <v>47</v>
      </c>
      <c r="E6" s="33">
        <f t="shared" si="3"/>
        <v>17</v>
      </c>
      <c r="F6" s="33">
        <f t="shared" si="3"/>
        <v>9</v>
      </c>
      <c r="G6" s="33">
        <f t="shared" si="3"/>
        <v>0</v>
      </c>
      <c r="H6" s="33" t="str">
        <f t="shared" si="3"/>
        <v>山梨県　身延町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0.21</v>
      </c>
      <c r="Q6" s="34">
        <f t="shared" si="3"/>
        <v>100</v>
      </c>
      <c r="R6" s="34">
        <f t="shared" si="3"/>
        <v>3560</v>
      </c>
      <c r="S6" s="34">
        <f t="shared" si="3"/>
        <v>11054</v>
      </c>
      <c r="T6" s="34">
        <f t="shared" si="3"/>
        <v>301.98</v>
      </c>
      <c r="U6" s="34">
        <f t="shared" si="3"/>
        <v>36.61</v>
      </c>
      <c r="V6" s="34">
        <f t="shared" si="3"/>
        <v>23</v>
      </c>
      <c r="W6" s="34">
        <f t="shared" si="3"/>
        <v>0.01</v>
      </c>
      <c r="X6" s="34">
        <f t="shared" si="3"/>
        <v>2300</v>
      </c>
      <c r="Y6" s="35">
        <f>IF(Y7="",NA(),Y7)</f>
        <v>88.6</v>
      </c>
      <c r="Z6" s="35">
        <f t="shared" ref="Z6:AH6" si="4">IF(Z7="",NA(),Z7)</f>
        <v>83.31</v>
      </c>
      <c r="AA6" s="35">
        <f t="shared" si="4"/>
        <v>100</v>
      </c>
      <c r="AB6" s="35">
        <f t="shared" si="4"/>
        <v>100.04</v>
      </c>
      <c r="AC6" s="35">
        <f t="shared" si="4"/>
        <v>77.48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1533.33</v>
      </c>
      <c r="BG6" s="35">
        <f t="shared" ref="BG6:BO6" si="7">IF(BG7="",NA(),BG7)</f>
        <v>624.72</v>
      </c>
      <c r="BH6" s="34">
        <f t="shared" si="7"/>
        <v>0</v>
      </c>
      <c r="BI6" s="34">
        <f t="shared" si="7"/>
        <v>0</v>
      </c>
      <c r="BJ6" s="35">
        <f t="shared" si="7"/>
        <v>6032.63</v>
      </c>
      <c r="BK6" s="35">
        <f t="shared" si="7"/>
        <v>1914.94</v>
      </c>
      <c r="BL6" s="35">
        <f t="shared" si="7"/>
        <v>1759.36</v>
      </c>
      <c r="BM6" s="35">
        <f t="shared" si="7"/>
        <v>1837.88</v>
      </c>
      <c r="BN6" s="35">
        <f t="shared" si="7"/>
        <v>1748.51</v>
      </c>
      <c r="BO6" s="35">
        <f t="shared" si="7"/>
        <v>1640.16</v>
      </c>
      <c r="BP6" s="34" t="str">
        <f>IF(BP7="","",IF(BP7="-","【-】","【"&amp;SUBSTITUTE(TEXT(BP7,"#,##0.00"),"-","△")&amp;"】"))</f>
        <v>【1,650.58】</v>
      </c>
      <c r="BQ6" s="35">
        <f>IF(BQ7="",NA(),BQ7)</f>
        <v>15.35</v>
      </c>
      <c r="BR6" s="35">
        <f t="shared" ref="BR6:BZ6" si="8">IF(BR7="",NA(),BR7)</f>
        <v>24.15</v>
      </c>
      <c r="BS6" s="35">
        <f t="shared" si="8"/>
        <v>56.14</v>
      </c>
      <c r="BT6" s="35">
        <f t="shared" si="8"/>
        <v>51.54</v>
      </c>
      <c r="BU6" s="35">
        <f t="shared" si="8"/>
        <v>17.850000000000001</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956.89</v>
      </c>
      <c r="CC6" s="35">
        <f t="shared" ref="CC6:CK6" si="9">IF(CC7="",NA(),CC7)</f>
        <v>639.57000000000005</v>
      </c>
      <c r="CD6" s="35">
        <f t="shared" si="9"/>
        <v>297.79000000000002</v>
      </c>
      <c r="CE6" s="35">
        <f t="shared" si="9"/>
        <v>341</v>
      </c>
      <c r="CF6" s="35">
        <f t="shared" si="9"/>
        <v>1003.42</v>
      </c>
      <c r="CG6" s="35">
        <f t="shared" si="9"/>
        <v>553.77</v>
      </c>
      <c r="CH6" s="35">
        <f t="shared" si="9"/>
        <v>508.64</v>
      </c>
      <c r="CI6" s="35">
        <f t="shared" si="9"/>
        <v>525.22</v>
      </c>
      <c r="CJ6" s="35">
        <f t="shared" si="9"/>
        <v>520.91999999999996</v>
      </c>
      <c r="CK6" s="35">
        <f t="shared" si="9"/>
        <v>486.77</v>
      </c>
      <c r="CL6" s="34" t="str">
        <f>IF(CL7="","",IF(CL7="-","【-】","【"&amp;SUBSTITUTE(TEXT(CL7,"#,##0.00"),"-","△")&amp;"】"))</f>
        <v>【481.20】</v>
      </c>
      <c r="CM6" s="35">
        <f>IF(CM7="",NA(),CM7)</f>
        <v>47.37</v>
      </c>
      <c r="CN6" s="35">
        <f t="shared" ref="CN6:CV6" si="10">IF(CN7="",NA(),CN7)</f>
        <v>47.37</v>
      </c>
      <c r="CO6" s="35">
        <f t="shared" si="10"/>
        <v>47.37</v>
      </c>
      <c r="CP6" s="35">
        <f t="shared" si="10"/>
        <v>42.11</v>
      </c>
      <c r="CQ6" s="35">
        <f t="shared" si="10"/>
        <v>42.11</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100</v>
      </c>
      <c r="CY6" s="35">
        <f t="shared" ref="CY6:DG6" si="11">IF(CY7="",NA(),CY7)</f>
        <v>100</v>
      </c>
      <c r="CZ6" s="35">
        <f t="shared" si="11"/>
        <v>100</v>
      </c>
      <c r="DA6" s="35">
        <f t="shared" si="11"/>
        <v>100</v>
      </c>
      <c r="DB6" s="35">
        <f t="shared" si="11"/>
        <v>100</v>
      </c>
      <c r="DC6" s="35">
        <f t="shared" si="11"/>
        <v>89.93</v>
      </c>
      <c r="DD6" s="35">
        <f t="shared" si="11"/>
        <v>89.88</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5" s="36" customFormat="1" x14ac:dyDescent="0.25">
      <c r="A7" s="28"/>
      <c r="B7" s="37">
        <v>2020</v>
      </c>
      <c r="C7" s="37">
        <v>193658</v>
      </c>
      <c r="D7" s="37">
        <v>47</v>
      </c>
      <c r="E7" s="37">
        <v>17</v>
      </c>
      <c r="F7" s="37">
        <v>9</v>
      </c>
      <c r="G7" s="37">
        <v>0</v>
      </c>
      <c r="H7" s="37" t="s">
        <v>99</v>
      </c>
      <c r="I7" s="37" t="s">
        <v>100</v>
      </c>
      <c r="J7" s="37" t="s">
        <v>101</v>
      </c>
      <c r="K7" s="37" t="s">
        <v>102</v>
      </c>
      <c r="L7" s="37" t="s">
        <v>103</v>
      </c>
      <c r="M7" s="37" t="s">
        <v>104</v>
      </c>
      <c r="N7" s="38" t="s">
        <v>105</v>
      </c>
      <c r="O7" s="38" t="s">
        <v>106</v>
      </c>
      <c r="P7" s="38">
        <v>0.21</v>
      </c>
      <c r="Q7" s="38">
        <v>100</v>
      </c>
      <c r="R7" s="38">
        <v>3560</v>
      </c>
      <c r="S7" s="38">
        <v>11054</v>
      </c>
      <c r="T7" s="38">
        <v>301.98</v>
      </c>
      <c r="U7" s="38">
        <v>36.61</v>
      </c>
      <c r="V7" s="38">
        <v>23</v>
      </c>
      <c r="W7" s="38">
        <v>0.01</v>
      </c>
      <c r="X7" s="38">
        <v>2300</v>
      </c>
      <c r="Y7" s="38">
        <v>88.6</v>
      </c>
      <c r="Z7" s="38">
        <v>83.31</v>
      </c>
      <c r="AA7" s="38">
        <v>100</v>
      </c>
      <c r="AB7" s="38">
        <v>100.04</v>
      </c>
      <c r="AC7" s="38">
        <v>77.48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1533.33</v>
      </c>
      <c r="BG7" s="38">
        <v>624.72</v>
      </c>
      <c r="BH7" s="38">
        <v>0</v>
      </c>
      <c r="BI7" s="38">
        <v>0</v>
      </c>
      <c r="BJ7" s="38">
        <v>6032.63</v>
      </c>
      <c r="BK7" s="38">
        <v>1914.94</v>
      </c>
      <c r="BL7" s="38">
        <v>1759.36</v>
      </c>
      <c r="BM7" s="38">
        <v>1837.88</v>
      </c>
      <c r="BN7" s="38">
        <v>1748.51</v>
      </c>
      <c r="BO7" s="38">
        <v>1640.16</v>
      </c>
      <c r="BP7" s="38">
        <v>1650.58</v>
      </c>
      <c r="BQ7" s="38">
        <v>15.35</v>
      </c>
      <c r="BR7" s="38">
        <v>24.15</v>
      </c>
      <c r="BS7" s="38">
        <v>56.14</v>
      </c>
      <c r="BT7" s="38">
        <v>51.54</v>
      </c>
      <c r="BU7" s="38">
        <v>17.850000000000001</v>
      </c>
      <c r="BV7" s="38">
        <v>34.020000000000003</v>
      </c>
      <c r="BW7" s="38">
        <v>37.200000000000003</v>
      </c>
      <c r="BX7" s="38">
        <v>35.03</v>
      </c>
      <c r="BY7" s="38">
        <v>34.99</v>
      </c>
      <c r="BZ7" s="38">
        <v>38.270000000000003</v>
      </c>
      <c r="CA7" s="38">
        <v>38.659999999999997</v>
      </c>
      <c r="CB7" s="38">
        <v>956.89</v>
      </c>
      <c r="CC7" s="38">
        <v>639.57000000000005</v>
      </c>
      <c r="CD7" s="38">
        <v>297.79000000000002</v>
      </c>
      <c r="CE7" s="38">
        <v>341</v>
      </c>
      <c r="CF7" s="38">
        <v>1003.42</v>
      </c>
      <c r="CG7" s="38">
        <v>553.77</v>
      </c>
      <c r="CH7" s="38">
        <v>508.64</v>
      </c>
      <c r="CI7" s="38">
        <v>525.22</v>
      </c>
      <c r="CJ7" s="38">
        <v>520.91999999999996</v>
      </c>
      <c r="CK7" s="38">
        <v>486.77</v>
      </c>
      <c r="CL7" s="38">
        <v>481.2</v>
      </c>
      <c r="CM7" s="38">
        <v>47.37</v>
      </c>
      <c r="CN7" s="38">
        <v>47.37</v>
      </c>
      <c r="CO7" s="38">
        <v>47.37</v>
      </c>
      <c r="CP7" s="38">
        <v>42.11</v>
      </c>
      <c r="CQ7" s="38">
        <v>42.11</v>
      </c>
      <c r="CR7" s="38">
        <v>36.44</v>
      </c>
      <c r="CS7" s="38">
        <v>34.29</v>
      </c>
      <c r="CT7" s="38">
        <v>35.340000000000003</v>
      </c>
      <c r="CU7" s="38">
        <v>34.68</v>
      </c>
      <c r="CV7" s="38">
        <v>34.700000000000003</v>
      </c>
      <c r="CW7" s="38">
        <v>34.97</v>
      </c>
      <c r="CX7" s="38">
        <v>100</v>
      </c>
      <c r="CY7" s="38">
        <v>100</v>
      </c>
      <c r="CZ7" s="38">
        <v>100</v>
      </c>
      <c r="DA7" s="38">
        <v>100</v>
      </c>
      <c r="DB7" s="38">
        <v>100</v>
      </c>
      <c r="DC7" s="38">
        <v>89.93</v>
      </c>
      <c r="DD7" s="38">
        <v>89.88</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v>
      </c>
      <c r="EO7" s="38">
        <v>0</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5">
      <c r="B11">
        <v>4</v>
      </c>
      <c r="C11">
        <v>3</v>
      </c>
      <c r="D11">
        <v>2</v>
      </c>
      <c r="E11">
        <v>1</v>
      </c>
      <c r="F11">
        <v>0</v>
      </c>
      <c r="G11" t="s">
        <v>112</v>
      </c>
    </row>
    <row r="12" spans="1:145" x14ac:dyDescent="0.25">
      <c r="B12">
        <v>1</v>
      </c>
      <c r="C12">
        <v>1</v>
      </c>
      <c r="D12">
        <v>1</v>
      </c>
      <c r="E12">
        <v>1</v>
      </c>
      <c r="F12">
        <v>2</v>
      </c>
      <c r="G12" t="s">
        <v>113</v>
      </c>
    </row>
    <row r="13" spans="1:145" x14ac:dyDescent="0.2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2021-12-03T08:07:47Z</dcterms:created>
  <dcterms:modified xsi:type="dcterms:W3CDTF">2022-02-21T01:45:47Z</dcterms:modified>
  <cp:category/>
</cp:coreProperties>
</file>