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3.32.12\share\R3\13環境上下水道課\5【下水道担当】\R3調査回答（下水道全般）\財政課\2022.01.07【市町村課：126〆】公営企業に係わる経営比較分析表（令和２年度）の分析等について（依頼）\20220108094000（回答）\16身延町（回答））\16 身延町・47下水【経営比較分析表】2020_193658_47_1718_sanitized（回答）\"/>
    </mc:Choice>
  </mc:AlternateContent>
  <workbookProtection workbookAlgorithmName="SHA-512" workbookHashValue="acrIs+tNh7YYXoC21FDGMybENIHbGEPv4cvot3lJyLMeuYyeHk7DIL5B1nUIbrtMgFHRG56YqKNdLqon3RMuzA==" workbookSaltValue="A2qwpJhO3i6/XhvpWfBCf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<sst xmlns="http://schemas.openxmlformats.org/spreadsheetml/2006/main" count="236" uniqueCount="122">
  <si>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</si>
  <si>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</si>
  <si>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</si>
  <si>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</si>
  <si>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</si>
  <si>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</si>
  <si>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</si>
  <si>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</si>
  <si>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</si>
  <si>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</si>
  <si>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</si>
  <si>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</si>
  <si>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</si>
  <si>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</si>
  <si>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</si>
  <si>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</si>
  <si>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</si>
  <si>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</si>
  <si>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</si>
  <si>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</si>
  <si>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</si>
  <si>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</si>
  <si>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</si>
  <si>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</si>
  <si>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</si>
  <si>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</si>
  <si>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</si>
  <si>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</si>
  <si>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</si>
  <si>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</si>
  <si>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</si>
  <si>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</si>
  <si>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</si>
  <si>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</si>
  <si>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</si>
  <si>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</si>
  <si>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</si>
  <si>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</si>
  <si>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</si>
  <si>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</si>
  <si>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</si>
  <si>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</si>
  <si>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</si>
  <si>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</si>
  <si>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</si>
  <si>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</si>
  <si>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</si>
  <si>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</si>
  <si>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</si>
  <si>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</si>
  <si>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</si>
  <si>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</si>
  <si>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</si>
  <si>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</si>
  <si>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</si>
  <si>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</si>
  <si>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</si>
  <si>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</si>
  <si>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</si>
  <si>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</si>
  <si>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</si>
  <si>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</si>
  <si>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</si>
  <si>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</si>
  <si>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</si>
  <si>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</si>
  <si>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</si>
  <si>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</si>
  <si>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</si>
  <si>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</si>
  <si>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</si>
  <si>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</si>
  <si>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</si>
  <si>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</si>
  <si>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</si>
  <si>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</si>
  <si>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</si>
  <si>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</si>
  <si>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</si>
  <si>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</si>
  <si>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</si>
  <si>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</si>
  <si>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</si>
  <si>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</si>
  <si>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</si>
  <si>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</si>
  <si>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</si>
  <si>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</si>
  <si>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</si>
  <si>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</si>
  <si>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</si>
  <si>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</si>
  <si>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</si>
  <si>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</si>
  <si>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</si>
  <si>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</si>
  <si>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</si>
  <si>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</si>
  <si>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</si>
  <si>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</si>
  <si>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</si>
  <si>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</si>
  <si>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</si>
  <si>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</si>
  <si>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</si>
  <si>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</si>
  <si>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</si>
  <si>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</si>
  <si>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</si>
  <si>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</si>
  <si>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</si>
  <si>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</si>
  <si>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</si>
  <si>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</si>
  <si>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</si>
  <si>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</si>
  <si>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</si>
  <si>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</si>
  <si>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</si>
  <si>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管渠改善率は、平成28年度から0％となっている。
　角打・丸滝処理区については、平成29年度末で20年以上経過しており、減価償却率や管渠老朽化率を踏まえた状況把握が必要となってきており、令和元年度に策定したストックマネジメント全体計画（現況調査及びリスク査定）に基づき効率的な管渠更新事業を推進する。</t>
    <rPh sb="1" eb="3">
      <t>カンキョ</t>
    </rPh>
    <rPh sb="3" eb="5">
      <t>カイゼン</t>
    </rPh>
    <rPh sb="5" eb="6">
      <t>リツ</t>
    </rPh>
    <rPh sb="8" eb="10">
      <t>ヘイセイ</t>
    </rPh>
    <rPh sb="12" eb="14">
      <t>ネンド</t>
    </rPh>
    <rPh sb="27" eb="29">
      <t>ツノウチ</t>
    </rPh>
    <rPh sb="30" eb="31">
      <t>マル</t>
    </rPh>
    <rPh sb="31" eb="32">
      <t>タキ</t>
    </rPh>
    <rPh sb="32" eb="34">
      <t>ショリ</t>
    </rPh>
    <rPh sb="34" eb="35">
      <t>ク</t>
    </rPh>
    <rPh sb="41" eb="43">
      <t>ヘイセイ</t>
    </rPh>
    <rPh sb="45" eb="47">
      <t>ネンド</t>
    </rPh>
    <rPh sb="47" eb="48">
      <t>マツ</t>
    </rPh>
    <rPh sb="51" eb="52">
      <t>ネン</t>
    </rPh>
    <rPh sb="52" eb="54">
      <t>イジョウ</t>
    </rPh>
    <rPh sb="54" eb="56">
      <t>ケイカ</t>
    </rPh>
    <rPh sb="61" eb="63">
      <t>ゲンカ</t>
    </rPh>
    <rPh sb="63" eb="65">
      <t>ショウキャク</t>
    </rPh>
    <rPh sb="65" eb="66">
      <t>リツ</t>
    </rPh>
    <rPh sb="67" eb="69">
      <t>カンキョ</t>
    </rPh>
    <rPh sb="69" eb="72">
      <t>ロウキュウカ</t>
    </rPh>
    <rPh sb="72" eb="73">
      <t>リツ</t>
    </rPh>
    <rPh sb="74" eb="75">
      <t>フ</t>
    </rPh>
    <rPh sb="78" eb="80">
      <t>ジョウキョウ</t>
    </rPh>
    <rPh sb="80" eb="82">
      <t>ハアク</t>
    </rPh>
    <rPh sb="83" eb="85">
      <t>ヒツヨウ</t>
    </rPh>
    <rPh sb="94" eb="96">
      <t>レイワ</t>
    </rPh>
    <rPh sb="96" eb="98">
      <t>ガンネン</t>
    </rPh>
    <rPh sb="98" eb="99">
      <t>ド</t>
    </rPh>
    <rPh sb="100" eb="102">
      <t>サクテイ</t>
    </rPh>
    <rPh sb="114" eb="116">
      <t>ゼンタイ</t>
    </rPh>
    <rPh sb="116" eb="118">
      <t>ケイカク</t>
    </rPh>
    <rPh sb="119" eb="121">
      <t>ゲンキョウ</t>
    </rPh>
    <rPh sb="121" eb="123">
      <t>チョウサ</t>
    </rPh>
    <rPh sb="123" eb="124">
      <t>オヨ</t>
    </rPh>
    <rPh sb="128" eb="130">
      <t>サテイ</t>
    </rPh>
    <rPh sb="132" eb="133">
      <t>モト</t>
    </rPh>
    <rPh sb="135" eb="137">
      <t>コウリツ</t>
    </rPh>
    <rPh sb="137" eb="138">
      <t>テキ</t>
    </rPh>
    <rPh sb="139" eb="141">
      <t>カンキョ</t>
    </rPh>
    <rPh sb="141" eb="143">
      <t>コウシン</t>
    </rPh>
    <rPh sb="143" eb="145">
      <t>ジギョウ</t>
    </rPh>
    <rPh sb="146" eb="148">
      <t>スイシン</t>
    </rPh>
    <phoneticPr fontId="4"/>
  </si>
  <si>
    <t>　経営の健全化、効率性については平均値と比べて不良の数値であったが、平成29年度から適正な数値になってきている。
　老朽化の状況については、角打・丸滝処理区について、減価償却率や管渠老朽化率を踏まえた状況把握が必要となってきており、令和元年度に策定したストックマネジメント全体計画（現況調査及びリスク査定）に基づき効率的な管渠更新事業を推進する。</t>
    <rPh sb="1" eb="3">
      <t>ケイエイ</t>
    </rPh>
    <rPh sb="4" eb="7">
      <t>ケンゼンカ</t>
    </rPh>
    <rPh sb="8" eb="11">
      <t>コウリツセイ</t>
    </rPh>
    <rPh sb="16" eb="19">
      <t>ヘイキンチ</t>
    </rPh>
    <rPh sb="20" eb="21">
      <t>クラ</t>
    </rPh>
    <rPh sb="23" eb="25">
      <t>フリョウ</t>
    </rPh>
    <rPh sb="26" eb="28">
      <t>スウチ</t>
    </rPh>
    <rPh sb="34" eb="36">
      <t>ヘイセイ</t>
    </rPh>
    <rPh sb="38" eb="40">
      <t>ネンド</t>
    </rPh>
    <rPh sb="42" eb="44">
      <t>テキセイ</t>
    </rPh>
    <rPh sb="45" eb="47">
      <t>スウチ</t>
    </rPh>
    <rPh sb="58" eb="61">
      <t>ロウキュウカ</t>
    </rPh>
    <rPh sb="62" eb="64">
      <t>ジョウキョウ</t>
    </rPh>
    <phoneticPr fontId="4"/>
  </si>
  <si>
    <r>
      <t>　</t>
    </r>
    <r>
      <rPr>
        <sz val="11"/>
        <rFont val="ＭＳ ゴシック"/>
        <family val="3"/>
        <charset val="128"/>
      </rPr>
      <t>収益的収支比率は、H28年度まで毎年減少であったが、H29から一般会計繰入基準を総務省基準に基づいて算定したため一部改善されている。
　ただし、地方債償還金額はH28からR2にかけてピークを迎えることから、再び比率が減少していく見込みであり、引き続き経営改善に向けた取り組みが必要な状況である。
企業債残高対事業規模比率は、前年度までと比べて高くなっている。</t>
    </r>
    <r>
      <rPr>
        <sz val="11"/>
        <color theme="1"/>
        <rFont val="ＭＳ ゴシック"/>
        <family val="3"/>
        <charset val="128"/>
      </rPr>
      <t xml:space="preserve">
　経費回収率、汚水処理原価は、汚水処理費の公費負担分の算定の見直しに伴い改善されている。
　身延処理区の最終供用開始が平成26年6月であり、今後の接続率上昇による使用料収入の増加は見込まれますが、さらなる適正な使用料収入の確保及び汚水処理費の削減が必要である。
　施設利用率は平均値の49.47%に比べて12.39%と低い。今後は、接続率上昇に伴い徴増していくと考えられる。
　水洗化率は平均値の82.06%に比べて54.87%と低く、水洗化率向上の取り組みが必要である。</t>
    </r>
    <rPh sb="1" eb="4">
      <t>シュウエキテキ</t>
    </rPh>
    <rPh sb="4" eb="6">
      <t>シュウシ</t>
    </rPh>
    <rPh sb="6" eb="8">
      <t>ヒリツ</t>
    </rPh>
    <rPh sb="13" eb="15">
      <t>ネンド</t>
    </rPh>
    <rPh sb="17" eb="19">
      <t>マイトシ</t>
    </rPh>
    <rPh sb="19" eb="21">
      <t>ゲンショウ</t>
    </rPh>
    <rPh sb="32" eb="34">
      <t>イッパン</t>
    </rPh>
    <rPh sb="34" eb="36">
      <t>カイケイ</t>
    </rPh>
    <rPh sb="36" eb="38">
      <t>クリイレ</t>
    </rPh>
    <rPh sb="38" eb="40">
      <t>キジュン</t>
    </rPh>
    <rPh sb="41" eb="44">
      <t>ソウムショウ</t>
    </rPh>
    <rPh sb="44" eb="46">
      <t>キジュン</t>
    </rPh>
    <rPh sb="47" eb="48">
      <t>モト</t>
    </rPh>
    <rPh sb="51" eb="53">
      <t>サンテイ</t>
    </rPh>
    <rPh sb="57" eb="59">
      <t>イチブ</t>
    </rPh>
    <rPh sb="59" eb="61">
      <t>カイゼン</t>
    </rPh>
    <rPh sb="73" eb="76">
      <t>チホウサイ</t>
    </rPh>
    <rPh sb="76" eb="78">
      <t>ショウカン</t>
    </rPh>
    <rPh sb="78" eb="80">
      <t>キンガク</t>
    </rPh>
    <rPh sb="96" eb="97">
      <t>ムカ</t>
    </rPh>
    <rPh sb="104" eb="105">
      <t>フタタ</t>
    </rPh>
    <rPh sb="106" eb="108">
      <t>ヒリツ</t>
    </rPh>
    <rPh sb="109" eb="111">
      <t>ゲンショウ</t>
    </rPh>
    <rPh sb="115" eb="117">
      <t>ミコ</t>
    </rPh>
    <rPh sb="122" eb="123">
      <t>ヒ</t>
    </rPh>
    <rPh sb="124" eb="125">
      <t>ツヅ</t>
    </rPh>
    <rPh sb="126" eb="128">
      <t>ケイエイ</t>
    </rPh>
    <rPh sb="128" eb="130">
      <t>カイゼン</t>
    </rPh>
    <rPh sb="131" eb="132">
      <t>ム</t>
    </rPh>
    <rPh sb="134" eb="135">
      <t>ト</t>
    </rPh>
    <rPh sb="136" eb="137">
      <t>ク</t>
    </rPh>
    <rPh sb="139" eb="141">
      <t>ヒツヨウ</t>
    </rPh>
    <rPh sb="142" eb="144">
      <t>ジョウキョウ</t>
    </rPh>
    <rPh sb="149" eb="151">
      <t>キギョウ</t>
    </rPh>
    <rPh sb="151" eb="152">
      <t>サイ</t>
    </rPh>
    <rPh sb="152" eb="154">
      <t>ザンダカ</t>
    </rPh>
    <rPh sb="154" eb="155">
      <t>タイ</t>
    </rPh>
    <rPh sb="155" eb="157">
      <t>ジギョウ</t>
    </rPh>
    <rPh sb="157" eb="159">
      <t>キボ</t>
    </rPh>
    <rPh sb="159" eb="161">
      <t>ヒリツ</t>
    </rPh>
    <rPh sb="163" eb="166">
      <t>ゼンネンド</t>
    </rPh>
    <rPh sb="169" eb="170">
      <t>クラ</t>
    </rPh>
    <rPh sb="172" eb="173">
      <t>タカ</t>
    </rPh>
    <rPh sb="182" eb="184">
      <t>ケイヒ</t>
    </rPh>
    <rPh sb="184" eb="186">
      <t>カイシュウ</t>
    </rPh>
    <rPh sb="186" eb="187">
      <t>リツ</t>
    </rPh>
    <rPh sb="188" eb="190">
      <t>オスイ</t>
    </rPh>
    <rPh sb="190" eb="192">
      <t>ショリ</t>
    </rPh>
    <rPh sb="192" eb="194">
      <t>ゲンカ</t>
    </rPh>
    <rPh sb="196" eb="198">
      <t>オスイ</t>
    </rPh>
    <rPh sb="198" eb="200">
      <t>ショリ</t>
    </rPh>
    <rPh sb="200" eb="201">
      <t>ヒ</t>
    </rPh>
    <rPh sb="202" eb="204">
      <t>コウヒ</t>
    </rPh>
    <rPh sb="204" eb="206">
      <t>フタン</t>
    </rPh>
    <rPh sb="206" eb="207">
      <t>ブン</t>
    </rPh>
    <rPh sb="208" eb="210">
      <t>サンテイ</t>
    </rPh>
    <rPh sb="211" eb="213">
      <t>ミナオ</t>
    </rPh>
    <rPh sb="215" eb="216">
      <t>トモナ</t>
    </rPh>
    <rPh sb="217" eb="219">
      <t>カイゼン</t>
    </rPh>
    <rPh sb="227" eb="229">
      <t>ミノブ</t>
    </rPh>
    <rPh sb="229" eb="231">
      <t>ショリ</t>
    </rPh>
    <rPh sb="231" eb="232">
      <t>ク</t>
    </rPh>
    <rPh sb="233" eb="235">
      <t>サイシュウ</t>
    </rPh>
    <rPh sb="235" eb="237">
      <t>キョウヨウ</t>
    </rPh>
    <rPh sb="237" eb="239">
      <t>カイシ</t>
    </rPh>
    <rPh sb="240" eb="242">
      <t>ヘイセイ</t>
    </rPh>
    <rPh sb="244" eb="245">
      <t>ネン</t>
    </rPh>
    <rPh sb="246" eb="247">
      <t>ツキ</t>
    </rPh>
    <rPh sb="251" eb="253">
      <t>コンゴ</t>
    </rPh>
    <rPh sb="254" eb="256">
      <t>セツゾク</t>
    </rPh>
    <rPh sb="256" eb="257">
      <t>リツ</t>
    </rPh>
    <rPh sb="257" eb="259">
      <t>ジョウショウ</t>
    </rPh>
    <rPh sb="262" eb="265">
      <t>シヨウリョウ</t>
    </rPh>
    <rPh sb="265" eb="267">
      <t>シュウニュウ</t>
    </rPh>
    <rPh sb="268" eb="270">
      <t>ゾウカ</t>
    </rPh>
    <rPh sb="271" eb="273">
      <t>ミコ</t>
    </rPh>
    <rPh sb="283" eb="285">
      <t>テキセイ</t>
    </rPh>
    <rPh sb="292" eb="294">
      <t>カクホ</t>
    </rPh>
    <rPh sb="294" eb="295">
      <t>オヨ</t>
    </rPh>
    <rPh sb="296" eb="298">
      <t>オスイ</t>
    </rPh>
    <rPh sb="298" eb="300">
      <t>ショリ</t>
    </rPh>
    <rPh sb="300" eb="301">
      <t>ヒ</t>
    </rPh>
    <rPh sb="302" eb="304">
      <t>サクゲン</t>
    </rPh>
    <rPh sb="305" eb="307">
      <t>ヒツヨウ</t>
    </rPh>
    <rPh sb="313" eb="315">
      <t>シセツ</t>
    </rPh>
    <rPh sb="315" eb="317">
      <t>リヨウ</t>
    </rPh>
    <rPh sb="317" eb="318">
      <t>リツ</t>
    </rPh>
    <rPh sb="319" eb="322">
      <t>ヘイキンチ</t>
    </rPh>
    <rPh sb="330" eb="331">
      <t>クラ</t>
    </rPh>
    <rPh sb="340" eb="341">
      <t>ヒク</t>
    </rPh>
    <rPh sb="343" eb="345">
      <t>コンゴ</t>
    </rPh>
    <rPh sb="347" eb="349">
      <t>セツゾク</t>
    </rPh>
    <rPh sb="349" eb="350">
      <t>リツ</t>
    </rPh>
    <rPh sb="350" eb="352">
      <t>ジョウショウ</t>
    </rPh>
    <rPh sb="353" eb="354">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</si>
</sst>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B2-4365-859B-9A5AB966A94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D9B2-4365-859B-9A5AB966A94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23.56</c:v>
                </c:pt>
                <c:pt idx="1">
                  <c:v>23.3</c:v>
                </c:pt>
                <c:pt idx="2">
                  <c:v>23</c:v>
                </c:pt>
                <c:pt idx="3">
                  <c:v>16.59</c:v>
                </c:pt>
                <c:pt idx="4">
                  <c:v>12.39</c:v>
                </c:pt>
              </c:numCache>
            </c:numRef>
          </c:val>
          <c:extLst>
            <c:ext xmlns:c16="http://schemas.microsoft.com/office/drawing/2014/chart" uri="{C3380CC4-5D6E-409C-BE32-E72D297353CC}">
              <c16:uniqueId val="{00000000-6DDF-4E82-890E-E66B615845E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6DDF-4E82-890E-E66B615845E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51.66</c:v>
                </c:pt>
                <c:pt idx="1">
                  <c:v>52.32</c:v>
                </c:pt>
                <c:pt idx="2">
                  <c:v>56.2</c:v>
                </c:pt>
                <c:pt idx="3">
                  <c:v>62.55</c:v>
                </c:pt>
                <c:pt idx="4">
                  <c:v>54.87</c:v>
                </c:pt>
              </c:numCache>
            </c:numRef>
          </c:val>
          <c:extLst>
            <c:ext xmlns:c16="http://schemas.microsoft.com/office/drawing/2014/chart" uri="{C3380CC4-5D6E-409C-BE32-E72D297353CC}">
              <c16:uniqueId val="{00000000-245F-45B4-A263-E4A267573AF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245F-45B4-A263-E4A267573AF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53.36</c:v>
                </c:pt>
                <c:pt idx="1">
                  <c:v>95.05</c:v>
                </c:pt>
                <c:pt idx="2">
                  <c:v>95.33</c:v>
                </c:pt>
                <c:pt idx="3">
                  <c:v>99.4</c:v>
                </c:pt>
                <c:pt idx="4">
                  <c:v>99.35</c:v>
                </c:pt>
              </c:numCache>
            </c:numRef>
          </c:val>
          <c:extLst>
            <c:ext xmlns:c16="http://schemas.microsoft.com/office/drawing/2014/chart" uri="{C3380CC4-5D6E-409C-BE32-E72D297353CC}">
              <c16:uniqueId val="{00000000-507C-4338-AB80-F08E827574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7C-4338-AB80-F08E827574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41-485B-943B-5FCC8C4EBA2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41-485B-943B-5FCC8C4EBA2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33-4302-8D43-7993337AA7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33-4302-8D43-7993337AA7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BB-455D-A00A-509E3EFA1D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BB-455D-A00A-509E3EFA1D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25-47D9-89C0-307D954FDC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25-47D9-89C0-307D954FDC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3495.84</c:v>
                </c:pt>
                <c:pt idx="1">
                  <c:v>3028.12</c:v>
                </c:pt>
                <c:pt idx="2">
                  <c:v>2.7</c:v>
                </c:pt>
                <c:pt idx="3" formatCode="#,##0.00;&quot;△&quot;#,##0.00">
                  <c:v>0</c:v>
                </c:pt>
                <c:pt idx="4">
                  <c:v>2651.29</c:v>
                </c:pt>
              </c:numCache>
            </c:numRef>
          </c:val>
          <c:extLst>
            <c:ext xmlns:c16="http://schemas.microsoft.com/office/drawing/2014/chart" uri="{C3380CC4-5D6E-409C-BE32-E72D297353CC}">
              <c16:uniqueId val="{00000000-11BB-4D63-B47D-1A65DED194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11BB-4D63-B47D-1A65DED194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81.23</c:v>
                </c:pt>
                <c:pt idx="1">
                  <c:v>75.7</c:v>
                </c:pt>
                <c:pt idx="2">
                  <c:v>76.13</c:v>
                </c:pt>
                <c:pt idx="3">
                  <c:v>80.819999999999993</c:v>
                </c:pt>
                <c:pt idx="4">
                  <c:v>82.64</c:v>
                </c:pt>
              </c:numCache>
            </c:numRef>
          </c:val>
          <c:extLst>
            <c:ext xmlns:c16="http://schemas.microsoft.com/office/drawing/2014/chart" uri="{C3380CC4-5D6E-409C-BE32-E72D297353CC}">
              <c16:uniqueId val="{00000000-70D3-4D3D-896E-DCB81CEFE5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70D3-4D3D-896E-DCB81CEFE5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158.34</c:v>
                </c:pt>
                <c:pt idx="1">
                  <c:v>179.78</c:v>
                </c:pt>
                <c:pt idx="2">
                  <c:v>178.84</c:v>
                </c:pt>
                <c:pt idx="3">
                  <c:v>232.69</c:v>
                </c:pt>
                <c:pt idx="4">
                  <c:v>185.74</c:v>
                </c:pt>
              </c:numCache>
            </c:numRef>
          </c:val>
          <c:extLst>
            <c:ext xmlns:c16="http://schemas.microsoft.com/office/drawing/2014/chart" uri="{C3380CC4-5D6E-409C-BE32-E72D297353CC}">
              <c16:uniqueId val="{00000000-C695-40F6-908F-17E5AAE0310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C695-40F6-908F-17E5AAE0310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6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身延町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11054</v>
      </c>
      <c r="AM8" s="51"/>
      <c r="AN8" s="51"/>
      <c r="AO8" s="51"/>
      <c r="AP8" s="51"/>
      <c r="AQ8" s="51"/>
      <c r="AR8" s="51"/>
      <c r="AS8" s="51"/>
      <c r="AT8" s="46">
        <f>データ!T6</f>
        <v>301.98</v>
      </c>
      <c r="AU8" s="46"/>
      <c r="AV8" s="46"/>
      <c r="AW8" s="46"/>
      <c r="AX8" s="46"/>
      <c r="AY8" s="46"/>
      <c r="AZ8" s="46"/>
      <c r="BA8" s="46"/>
      <c r="BB8" s="46">
        <f>データ!U6</f>
        <v>36.61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22.45</v>
      </c>
      <c r="Q10" s="46"/>
      <c r="R10" s="46"/>
      <c r="S10" s="46"/>
      <c r="T10" s="46"/>
      <c r="U10" s="46"/>
      <c r="V10" s="46"/>
      <c r="W10" s="46">
        <f>データ!Q6</f>
        <v>100</v>
      </c>
      <c r="X10" s="46"/>
      <c r="Y10" s="46"/>
      <c r="Z10" s="46"/>
      <c r="AA10" s="46"/>
      <c r="AB10" s="46"/>
      <c r="AC10" s="46"/>
      <c r="AD10" s="51">
        <f>データ!R6</f>
        <v>2310</v>
      </c>
      <c r="AE10" s="51"/>
      <c r="AF10" s="51"/>
      <c r="AG10" s="51"/>
      <c r="AH10" s="51"/>
      <c r="AI10" s="51"/>
      <c r="AJ10" s="51"/>
      <c r="AK10" s="2"/>
      <c r="AL10" s="51">
        <f>データ!V6</f>
        <v>2462</v>
      </c>
      <c r="AM10" s="51"/>
      <c r="AN10" s="51"/>
      <c r="AO10" s="51"/>
      <c r="AP10" s="51"/>
      <c r="AQ10" s="51"/>
      <c r="AR10" s="51"/>
      <c r="AS10" s="51"/>
      <c r="AT10" s="46">
        <f>データ!W6</f>
        <v>1.61</v>
      </c>
      <c r="AU10" s="46"/>
      <c r="AV10" s="46"/>
      <c r="AW10" s="46"/>
      <c r="AX10" s="46"/>
      <c r="AY10" s="46"/>
      <c r="AZ10" s="46"/>
      <c r="BA10" s="46"/>
      <c r="BB10" s="46">
        <f>データ!X6</f>
        <v>1529.19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aaTFJQAoGG1mVL+j42G/s2QWeEsma9YxvLHUPtewNQXaQLMhwotPko3nNGfn6uNs+hs1J0RR/RYBiDB/PzdQYQ==" saltValue="0kvf2dHa+PV6a1xAVMCO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193658</v>
      </c>
      <c r="D6" s="33">
        <f t="shared" si="3"/>
        <v>47</v>
      </c>
      <c r="E6" s="33">
        <f t="shared" si="3"/>
        <v>17</v>
      </c>
      <c r="F6" s="33">
        <f t="shared" si="3"/>
        <v>1</v>
      </c>
      <c r="G6" s="33">
        <f t="shared" si="3"/>
        <v>0</v>
      </c>
      <c r="H6" s="33" t="str">
        <f t="shared" si="3"/>
        <v>山梨県　身延町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22.45</v>
      </c>
      <c r="Q6" s="34">
        <f t="shared" si="3"/>
        <v>100</v>
      </c>
      <c r="R6" s="34">
        <f t="shared" si="3"/>
        <v>2310</v>
      </c>
      <c r="S6" s="34">
        <f t="shared" si="3"/>
        <v>11054</v>
      </c>
      <c r="T6" s="34">
        <f t="shared" si="3"/>
        <v>301.98</v>
      </c>
      <c r="U6" s="34">
        <f t="shared" si="3"/>
        <v>36.61</v>
      </c>
      <c r="V6" s="34">
        <f t="shared" si="3"/>
        <v>2462</v>
      </c>
      <c r="W6" s="34">
        <f t="shared" si="3"/>
        <v>1.61</v>
      </c>
      <c r="X6" s="34">
        <f t="shared" si="3"/>
        <v>1529.19</v>
      </c>
      <c r="Y6" s="35">
        <f>IF(Y7="",NA(),Y7)</f>
        <v>53.36</v>
      </c>
      <c r="Z6" s="35">
        <f t="shared" ref="Z6:AH6" si="4">IF(Z7="",NA(),Z7)</f>
        <v>95.05</v>
      </c>
      <c r="AA6" s="35">
        <f t="shared" si="4"/>
        <v>95.33</v>
      </c>
      <c r="AB6" s="35">
        <f t="shared" si="4"/>
        <v>99.4</v>
      </c>
      <c r="AC6" s="35">
        <f t="shared" si="4"/>
        <v>99.35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3495.84</v>
      </c>
      <c r="BG6" s="35">
        <f t="shared" ref="BG6:BO6" si="7">IF(BG7="",NA(),BG7)</f>
        <v>3028.12</v>
      </c>
      <c r="BH6" s="35">
        <f t="shared" si="7"/>
        <v>2.7</v>
      </c>
      <c r="BI6" s="34">
        <f t="shared" si="7"/>
        <v>0</v>
      </c>
      <c r="BJ6" s="35">
        <f t="shared" si="7"/>
        <v>2651.29</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81.23</v>
      </c>
      <c r="BR6" s="35">
        <f t="shared" ref="BR6:BZ6" si="8">IF(BR7="",NA(),BR7)</f>
        <v>75.7</v>
      </c>
      <c r="BS6" s="35">
        <f t="shared" si="8"/>
        <v>76.13</v>
      </c>
      <c r="BT6" s="35">
        <f t="shared" si="8"/>
        <v>80.819999999999993</v>
      </c>
      <c r="BU6" s="35">
        <f t="shared" si="8"/>
        <v>82.64</v>
      </c>
      <c r="BV6" s="35">
        <f t="shared" si="8"/>
        <v>74.040000000000006</v>
      </c>
      <c r="BW6" s="35">
        <f t="shared" si="8"/>
        <v>80.58</v>
      </c>
      <c r="BX6" s="35">
        <f t="shared" si="8"/>
        <v>78.92</v>
      </c>
      <c r="BY6" s="35">
        <f t="shared" si="8"/>
        <v>74.17</v>
      </c>
      <c r="BZ6" s="35">
        <f t="shared" si="8"/>
        <v>79.77</v>
      </c>
      <c r="CA6" s="34" t="str">
        <f>IF(CA7="","",IF(CA7="-","【-】","【"&amp;SUBSTITUTE(TEXT(CA7,"#,##0.00"),"-","△")&amp;"】"))</f>
        <v>【98.96】</v>
      </c>
      <c r="CB6" s="35">
        <f>IF(CB7="",NA(),CB7)</f>
        <v>158.34</v>
      </c>
      <c r="CC6" s="35">
        <f t="shared" ref="CC6:CK6" si="9">IF(CC7="",NA(),CC7)</f>
        <v>179.78</v>
      </c>
      <c r="CD6" s="35">
        <f t="shared" si="9"/>
        <v>178.84</v>
      </c>
      <c r="CE6" s="35">
        <f t="shared" si="9"/>
        <v>232.69</v>
      </c>
      <c r="CF6" s="35">
        <f t="shared" si="9"/>
        <v>185.74</v>
      </c>
      <c r="CG6" s="35">
        <f t="shared" si="9"/>
        <v>235.61</v>
      </c>
      <c r="CH6" s="35">
        <f t="shared" si="9"/>
        <v>216.21</v>
      </c>
      <c r="CI6" s="35">
        <f t="shared" si="9"/>
        <v>220.31</v>
      </c>
      <c r="CJ6" s="35">
        <f t="shared" si="9"/>
        <v>230.95</v>
      </c>
      <c r="CK6" s="35">
        <f t="shared" si="9"/>
        <v>214.56</v>
      </c>
      <c r="CL6" s="34" t="str">
        <f>IF(CL7="","",IF(CL7="-","【-】","【"&amp;SUBSTITUTE(TEXT(CL7,"#,##0.00"),"-","△")&amp;"】"))</f>
        <v>【134.52】</v>
      </c>
      <c r="CM6" s="35">
        <f>IF(CM7="",NA(),CM7)</f>
        <v>23.56</v>
      </c>
      <c r="CN6" s="35">
        <f t="shared" ref="CN6:CV6" si="10">IF(CN7="",NA(),CN7)</f>
        <v>23.3</v>
      </c>
      <c r="CO6" s="35">
        <f t="shared" si="10"/>
        <v>23</v>
      </c>
      <c r="CP6" s="35">
        <f t="shared" si="10"/>
        <v>16.59</v>
      </c>
      <c r="CQ6" s="35">
        <f t="shared" si="10"/>
        <v>12.39</v>
      </c>
      <c r="CR6" s="35">
        <f t="shared" si="10"/>
        <v>49.25</v>
      </c>
      <c r="CS6" s="35">
        <f t="shared" si="10"/>
        <v>50.24</v>
      </c>
      <c r="CT6" s="35">
        <f t="shared" si="10"/>
        <v>49.68</v>
      </c>
      <c r="CU6" s="35">
        <f t="shared" si="10"/>
        <v>49.27</v>
      </c>
      <c r="CV6" s="35">
        <f t="shared" si="10"/>
        <v>49.47</v>
      </c>
      <c r="CW6" s="34" t="str">
        <f>IF(CW7="","",IF(CW7="-","【-】","【"&amp;SUBSTITUTE(TEXT(CW7,"#,##0.00"),"-","△")&amp;"】"))</f>
        <v>【59.57】</v>
      </c>
      <c r="CX6" s="35">
        <f>IF(CX7="",NA(),CX7)</f>
        <v>51.66</v>
      </c>
      <c r="CY6" s="35">
        <f t="shared" ref="CY6:DG6" si="11">IF(CY7="",NA(),CY7)</f>
        <v>52.32</v>
      </c>
      <c r="CZ6" s="35">
        <f t="shared" si="11"/>
        <v>56.2</v>
      </c>
      <c r="DA6" s="35">
        <f t="shared" si="11"/>
        <v>62.55</v>
      </c>
      <c r="DB6" s="35">
        <f t="shared" si="11"/>
        <v>54.87</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193658</v>
      </c>
      <c r="D7" s="37">
        <v>47</v>
      </c>
      <c r="E7" s="37">
        <v>17</v>
      </c>
      <c r="F7" s="37">
        <v>1</v>
      </c>
      <c r="G7" s="37">
        <v>0</v>
      </c>
      <c r="H7" s="37" t="s">
        <v>98</v>
      </c>
      <c r="I7" s="37" t="s">
        <v>99</v>
      </c>
      <c r="J7" s="37" t="s">
        <v>100</v>
      </c>
      <c r="K7" s="37" t="s">
        <v>101</v>
      </c>
      <c r="L7" s="37" t="s">
        <v>102</v>
      </c>
      <c r="M7" s="37" t="s">
        <v>103</v>
      </c>
      <c r="N7" s="38" t="s">
        <v>104</v>
      </c>
      <c r="O7" s="38" t="s">
        <v>105</v>
      </c>
      <c r="P7" s="38">
        <v>22.45</v>
      </c>
      <c r="Q7" s="38">
        <v>100</v>
      </c>
      <c r="R7" s="38">
        <v>2310</v>
      </c>
      <c r="S7" s="38">
        <v>11054</v>
      </c>
      <c r="T7" s="38">
        <v>301.98</v>
      </c>
      <c r="U7" s="38">
        <v>36.61</v>
      </c>
      <c r="V7" s="38">
        <v>2462</v>
      </c>
      <c r="W7" s="38">
        <v>1.61</v>
      </c>
      <c r="X7" s="38">
        <v>1529.19</v>
      </c>
      <c r="Y7" s="38">
        <v>53.36</v>
      </c>
      <c r="Z7" s="38">
        <v>95.05</v>
      </c>
      <c r="AA7" s="38">
        <v>95.33</v>
      </c>
      <c r="AB7" s="38">
        <v>99.4</v>
      </c>
      <c r="AC7" s="38">
        <v>99.35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3495.84</v>
      </c>
      <c r="BG7" s="38">
        <v>3028.12</v>
      </c>
      <c r="BH7" s="38">
        <v>2.7</v>
      </c>
      <c r="BI7" s="38">
        <v>0</v>
      </c>
      <c r="BJ7" s="38">
        <v>2651.29</v>
      </c>
      <c r="BK7" s="38">
        <v>1047.6500000000001</v>
      </c>
      <c r="BL7" s="38">
        <v>1124.26</v>
      </c>
      <c r="BM7" s="38">
        <v>1048.23</v>
      </c>
      <c r="BN7" s="38">
        <v>1130.42</v>
      </c>
      <c r="BO7" s="38">
        <v>1245.0999999999999</v>
      </c>
      <c r="BP7" s="38">
        <v>705.21</v>
      </c>
      <c r="BQ7" s="38">
        <v>81.23</v>
      </c>
      <c r="BR7" s="38">
        <v>75.7</v>
      </c>
      <c r="BS7" s="38">
        <v>76.13</v>
      </c>
      <c r="BT7" s="38">
        <v>80.819999999999993</v>
      </c>
      <c r="BU7" s="38">
        <v>82.64</v>
      </c>
      <c r="BV7" s="38">
        <v>74.040000000000006</v>
      </c>
      <c r="BW7" s="38">
        <v>80.58</v>
      </c>
      <c r="BX7" s="38">
        <v>78.92</v>
      </c>
      <c r="BY7" s="38">
        <v>74.17</v>
      </c>
      <c r="BZ7" s="38">
        <v>79.77</v>
      </c>
      <c r="CA7" s="38">
        <v>98.96</v>
      </c>
      <c r="CB7" s="38">
        <v>158.34</v>
      </c>
      <c r="CC7" s="38">
        <v>179.78</v>
      </c>
      <c r="CD7" s="38">
        <v>178.84</v>
      </c>
      <c r="CE7" s="38">
        <v>232.69</v>
      </c>
      <c r="CF7" s="38">
        <v>185.74</v>
      </c>
      <c r="CG7" s="38">
        <v>235.61</v>
      </c>
      <c r="CH7" s="38">
        <v>216.21</v>
      </c>
      <c r="CI7" s="38">
        <v>220.31</v>
      </c>
      <c r="CJ7" s="38">
        <v>230.95</v>
      </c>
      <c r="CK7" s="38">
        <v>214.56</v>
      </c>
      <c r="CL7" s="38">
        <v>134.52000000000001</v>
      </c>
      <c r="CM7" s="38">
        <v>23.56</v>
      </c>
      <c r="CN7" s="38">
        <v>23.3</v>
      </c>
      <c r="CO7" s="38">
        <v>23</v>
      </c>
      <c r="CP7" s="38">
        <v>16.59</v>
      </c>
      <c r="CQ7" s="38">
        <v>12.39</v>
      </c>
      <c r="CR7" s="38">
        <v>49.25</v>
      </c>
      <c r="CS7" s="38">
        <v>50.24</v>
      </c>
      <c r="CT7" s="38">
        <v>49.68</v>
      </c>
      <c r="CU7" s="38">
        <v>49.27</v>
      </c>
      <c r="CV7" s="38">
        <v>49.47</v>
      </c>
      <c r="CW7" s="38">
        <v>59.57</v>
      </c>
      <c r="CX7" s="38">
        <v>51.66</v>
      </c>
      <c r="CY7" s="38">
        <v>52.32</v>
      </c>
      <c r="CZ7" s="38">
        <v>56.2</v>
      </c>
      <c r="DA7" s="38">
        <v>62.55</v>
      </c>
      <c r="DB7" s="38">
        <v>54.87</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2021-12-03T07:45:01Z</dcterms:created>
  <dcterms:modified xsi:type="dcterms:W3CDTF">2022-01-27T07:31:58Z</dcterms:modified>
  <cp:category/>
</cp:coreProperties>
</file>