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gtoye7rVZT5q3J8pKJ/iKUP/kVjRAA+O68KKrM/JN+hYjI/SK5Y6ocMtgaKfx93e5WAVQ81T8VtGnduEBbVRg==" workbookSaltValue="M5vIFxcOUBGCl4qRgpeqs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<sst xmlns="http://schemas.openxmlformats.org/spreadsheetml/2006/main" xmlns:r="http://schemas.openxmlformats.org/officeDocument/2006/relationships" count="116" uniqueCount="116">
  <si>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</si>
  <si>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</si>
  <si>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</si>
  <si>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</si>
  <si>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</si>
  <si>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</si>
  <si>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</si>
  <si>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</si>
  <si>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</si>
  <si>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</si>
  <si>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</si>
  <si>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</si>
  <si>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</si>
  <si>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</si>
  <si>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</si>
  <si>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</si>
  <si>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</si>
  <si>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</si>
  <si>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</si>
  <si>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</si>
  <si>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</si>
  <si>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</si>
  <si>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</si>
  <si>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</si>
  <si>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</si>
  <si>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</si>
  <si>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</si>
  <si>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</si>
  <si>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</si>
  <si>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</si>
  <si>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</si>
  <si>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</si>
  <si>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</si>
  <si>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</si>
  <si>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</si>
  <si>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</si>
  <si>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</si>
  <si>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</si>
  <si>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</si>
  <si>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</si>
  <si>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</si>
  <si>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</si>
  <si>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</si>
  <si>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</si>
  <si>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</si>
  <si>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</si>
  <si>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</si>
  <si>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</si>
  <si>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</si>
  <si>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</si>
  <si>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</si>
  <si>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</si>
  <si>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</si>
  <si>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</si>
  <si>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</si>
  <si>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</si>
  <si>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</si>
  <si>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</si>
  <si>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</si>
  <si>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</si>
  <si>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</si>
  <si>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</si>
  <si>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</si>
  <si>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</si>
  <si>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</si>
  <si>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</si>
  <si>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</si>
  <si>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</si>
  <si>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</si>
  <si>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</si>
  <si>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</si>
  <si>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</si>
  <si>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</si>
  <si>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</si>
  <si>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</si>
  <si>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</si>
  <si>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</si>
  <si>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</si>
  <si>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</si>
  <si>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</si>
  <si>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</si>
  <si>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</si>
  <si>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</si>
  <si>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</si>
  <si>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</si>
  <si>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</si>
  <si>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</si>
  <si>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</si>
  <si>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</si>
  <si>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</si>
  <si>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</si>
  <si>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</si>
  <si>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</si>
  <si>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</si>
  <si>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</si>
  <si>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</si>
  <si>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山梨県　市川三郷町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</si>
  <si>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</si>
  <si>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</si>
  <si>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</si>
  <si>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</si>
  <si>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</si>
  <si>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</si>
  <si>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</si>
  <si>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</si>
  <si>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</si>
  <si>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</si>
  <si>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</si>
  <si>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</si>
  <si>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</si>
  <si>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</si>
  <si>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</si>
  <si>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</si>
  <si>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老朽化の状況については、耐用年数未到来のため０％となっているが、今後も収入を考慮し施設の更新及び修繕を実施していく必要がある。</t>
    <rPh sb="1" eb="4">
      <t>ロウキュウカ</t>
    </rPh>
    <rPh sb="5" eb="7">
      <t>ジョウキョウ</t>
    </rPh>
    <rPh sb="13" eb="17">
      <t>タイヨウネンスウ</t>
    </rPh>
    <rPh sb="17" eb="20">
      <t>ミトウライ</t>
    </rPh>
    <rPh sb="33" eb="35">
      <t>コンゴ</t>
    </rPh>
    <rPh sb="36" eb="38">
      <t>シュウニュウ</t>
    </rPh>
    <rPh sb="39" eb="41">
      <t>コウリョ</t>
    </rPh>
    <rPh sb="42" eb="44">
      <t>シセツ</t>
    </rPh>
    <rPh sb="45" eb="47">
      <t>コウシン</t>
    </rPh>
    <rPh sb="47" eb="48">
      <t>オヨ</t>
    </rPh>
    <rPh sb="49" eb="51">
      <t>シュウゼン</t>
    </rPh>
    <rPh sb="52" eb="54">
      <t>ジッシ</t>
    </rPh>
    <rPh sb="58" eb="60">
      <t>ヒツヨウ</t>
    </rPh>
    <phoneticPr fontId="1"/>
  </si>
  <si>
    <t xml:space="preserve"> 今後は、施設の更新及び修繕が多く見込まれるため、収入についても適正な使用料改正が必要と考えられる。</t>
    <rPh sb="1" eb="3">
      <t>コンゴ</t>
    </rPh>
    <rPh sb="5" eb="7">
      <t>シセツ</t>
    </rPh>
    <rPh sb="8" eb="10">
      <t>コウシン</t>
    </rPh>
    <rPh sb="10" eb="11">
      <t>オヨ</t>
    </rPh>
    <rPh sb="12" eb="14">
      <t>シュウゼン</t>
    </rPh>
    <rPh sb="15" eb="16">
      <t>オオ</t>
    </rPh>
    <rPh sb="17" eb="19">
      <t>ミコ</t>
    </rPh>
    <rPh sb="25" eb="27">
      <t>シュウニュウ</t>
    </rPh>
    <rPh sb="32" eb="34">
      <t>テキセイ</t>
    </rPh>
    <rPh sb="35" eb="40">
      <t>シヨウリョウカイセイ</t>
    </rPh>
    <rPh sb="41" eb="43">
      <t>ヒツヨウ</t>
    </rPh>
    <rPh sb="44" eb="45">
      <t>カンガ</t>
    </rPh>
    <phoneticPr fontId="1"/>
  </si>
  <si>
    <t xml:space="preserve"> 　収益的収支比率は、100％付近で推移しており経営状況は概ね健全におこなわれている。
　企業債残高対事業規模比率については、昨年度同様０％となっているが、今年度も一般会計繰入金で賄っている状況である。
　経費回収率については、昨年度よりは減少したが類似団体と比べると良い状況である。今後の維持管理費が多くなると見込まれるため適正な使用料改正が必要となる。
　汚水処理原価については、昨年度と同様に維持管理費の抑制に努めたが増加となった。
　水洗化率については、昨年度と比べ横ばい傾向となっているが、今後も普及に努めていく必要がある。</t>
    <rPh sb="2" eb="4">
      <t>シュウエキ</t>
    </rPh>
    <rPh sb="4" eb="5">
      <t>テキ</t>
    </rPh>
    <rPh sb="5" eb="7">
      <t>シュウシ</t>
    </rPh>
    <rPh sb="7" eb="9">
      <t>ヒリツ</t>
    </rPh>
    <rPh sb="15" eb="17">
      <t>フキン</t>
    </rPh>
    <rPh sb="18" eb="20">
      <t>スイイ</t>
    </rPh>
    <rPh sb="24" eb="28">
      <t>ケイエイジョウキョウ</t>
    </rPh>
    <rPh sb="29" eb="30">
      <t>オオム</t>
    </rPh>
    <rPh sb="31" eb="33">
      <t>ケンゼン</t>
    </rPh>
    <rPh sb="45" eb="48">
      <t>キギョウサイ</t>
    </rPh>
    <rPh sb="48" eb="50">
      <t>ザンダカ</t>
    </rPh>
    <rPh sb="50" eb="51">
      <t>タイ</t>
    </rPh>
    <rPh sb="51" eb="53">
      <t>ジギョウ</t>
    </rPh>
    <rPh sb="53" eb="55">
      <t>キボ</t>
    </rPh>
    <rPh sb="55" eb="57">
      <t>ヒリツ</t>
    </rPh>
    <rPh sb="65" eb="66">
      <t>ド</t>
    </rPh>
    <rPh sb="66" eb="68">
      <t>ドウヨウ</t>
    </rPh>
    <rPh sb="82" eb="89">
      <t>イッパンカイケイクリイレキン</t>
    </rPh>
    <rPh sb="90" eb="91">
      <t>マカナ</t>
    </rPh>
    <rPh sb="95" eb="97">
      <t>ジョウキョウ</t>
    </rPh>
    <rPh sb="103" eb="105">
      <t>ケイヒ</t>
    </rPh>
    <rPh sb="105" eb="107">
      <t>カイシュウ</t>
    </rPh>
    <rPh sb="107" eb="108">
      <t>リツ</t>
    </rPh>
    <rPh sb="114" eb="117">
      <t>サクネンド</t>
    </rPh>
    <rPh sb="120" eb="122">
      <t>ゲンショウ</t>
    </rPh>
    <rPh sb="125" eb="129">
      <t>ルイジダンタイ</t>
    </rPh>
    <rPh sb="130" eb="131">
      <t>クラ</t>
    </rPh>
    <rPh sb="134" eb="135">
      <t>ヨ</t>
    </rPh>
    <rPh sb="136" eb="138">
      <t>ジョウキョウ</t>
    </rPh>
    <rPh sb="142" eb="144">
      <t>コンゴ</t>
    </rPh>
    <rPh sb="145" eb="149">
      <t>イジカンリ</t>
    </rPh>
    <rPh sb="149" eb="150">
      <t>ヒ</t>
    </rPh>
    <rPh sb="151" eb="152">
      <t>オオ</t>
    </rPh>
    <rPh sb="156" eb="158">
      <t>ミコ</t>
    </rPh>
    <rPh sb="163" eb="165">
      <t>テキセイ</t>
    </rPh>
    <rPh sb="166" eb="169">
      <t>シヨウリョウ</t>
    </rPh>
    <rPh sb="169" eb="171">
      <t>カイセイ</t>
    </rPh>
    <rPh sb="172" eb="174">
      <t>ヒツヨウ</t>
    </rPh>
    <rPh sb="180" eb="186">
      <t>オスイショリゲンカ</t>
    </rPh>
    <rPh sb="192" eb="194">
      <t>サクネン</t>
    </rPh>
    <rPh sb="194" eb="195">
      <t>ド</t>
    </rPh>
    <rPh sb="196" eb="198">
      <t>ドウヨウ</t>
    </rPh>
    <rPh sb="199" eb="203">
      <t>イジカンリ</t>
    </rPh>
    <rPh sb="203" eb="204">
      <t>ヒ</t>
    </rPh>
    <rPh sb="205" eb="207">
      <t>ヨクセイ</t>
    </rPh>
    <rPh sb="208" eb="209">
      <t>ツト</t>
    </rPh>
    <rPh sb="212" eb="214">
      <t>ゾウカ</t>
    </rPh>
    <rPh sb="221" eb="224">
      <t>スイセンカ</t>
    </rPh>
    <rPh sb="224" eb="225">
      <t>リツ</t>
    </rPh>
    <rPh sb="231" eb="234">
      <t>サクネンド</t>
    </rPh>
    <rPh sb="235" eb="236">
      <t>クラ</t>
    </rPh>
    <rPh sb="237" eb="238">
      <t>ヨコ</t>
    </rPh>
    <rPh sb="240" eb="242">
      <t>ケイコウ</t>
    </rPh>
    <rPh sb="250" eb="252">
      <t>コンゴ</t>
    </rPh>
    <rPh sb="253" eb="255">
      <t>フキュウ</t>
    </rPh>
    <rPh sb="256" eb="257">
      <t>ツト</t>
    </rPh>
    <rPh sb="261" eb="263">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</si>
</sst>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52.14</c:v>
                </c:pt>
                <c:pt idx="1">
                  <c:v>46.43</c:v>
                </c:pt>
                <c:pt idx="2">
                  <c:v>48.57</c:v>
                </c:pt>
                <c:pt idx="3">
                  <c:v>45.71</c:v>
                </c:pt>
                <c:pt idx="4">
                  <c:v>46.43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61.55</c:v>
                </c:pt>
                <c:pt idx="1">
                  <c:v>57.22</c:v>
                </c:pt>
                <c:pt idx="2">
                  <c:v>59.94</c:v>
                </c:pt>
                <c:pt idx="3">
                  <c:v>59.64</c:v>
                </c:pt>
                <c:pt idx="4">
                  <c:v>58.19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57.36</c:v>
                </c:pt>
                <c:pt idx="1">
                  <c:v>55.35</c:v>
                </c:pt>
                <c:pt idx="2">
                  <c:v>55.35</c:v>
                </c:pt>
                <c:pt idx="3">
                  <c:v>60.1</c:v>
                </c:pt>
                <c:pt idx="4">
                  <c:v>60.41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67.489999999999995</c:v>
                </c:pt>
                <c:pt idx="1">
                  <c:v>67.290000000000006</c:v>
                </c:pt>
                <c:pt idx="2">
                  <c:v>89.66</c:v>
                </c:pt>
                <c:pt idx="3">
                  <c:v>90.63</c:v>
                </c:pt>
                <c:pt idx="4">
                  <c:v>87.8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100.04</c:v>
                </c:pt>
                <c:pt idx="1">
                  <c:v>110.62</c:v>
                </c:pt>
                <c:pt idx="2">
                  <c:v>91.17</c:v>
                </c:pt>
                <c:pt idx="3">
                  <c:v>98.94</c:v>
                </c:pt>
                <c:pt idx="4">
                  <c:v>99.56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62.79</c:v>
                </c:pt>
                <c:pt idx="1">
                  <c:v>23.75</c:v>
                </c:pt>
                <c:pt idx="2">
                  <c:v>557.84</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413.5</c:v>
                </c:pt>
                <c:pt idx="1">
                  <c:v>407.42</c:v>
                </c:pt>
                <c:pt idx="2">
                  <c:v>296.89</c:v>
                </c:pt>
                <c:pt idx="3">
                  <c:v>270.57</c:v>
                </c:pt>
                <c:pt idx="4">
                  <c:v>294.27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87.58</c:v>
                </c:pt>
                <c:pt idx="1">
                  <c:v>59.5</c:v>
                </c:pt>
                <c:pt idx="2">
                  <c:v>57.82</c:v>
                </c:pt>
                <c:pt idx="3">
                  <c:v>104.23</c:v>
                </c:pt>
                <c:pt idx="4">
                  <c:v>95.47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55.84</c:v>
                </c:pt>
                <c:pt idx="1">
                  <c:v>57.08</c:v>
                </c:pt>
                <c:pt idx="2">
                  <c:v>63.06</c:v>
                </c:pt>
                <c:pt idx="3">
                  <c:v>62.5</c:v>
                </c:pt>
                <c:pt idx="4">
                  <c:v>60.59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159.1</c:v>
                </c:pt>
                <c:pt idx="1">
                  <c:v>262.92</c:v>
                </c:pt>
                <c:pt idx="2">
                  <c:v>255.93</c:v>
                </c:pt>
                <c:pt idx="3">
                  <c:v>151.82</c:v>
                </c:pt>
                <c:pt idx="4">
                  <c:v>164.54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287.57</c:v>
                </c:pt>
                <c:pt idx="1">
                  <c:v>286.86</c:v>
                </c:pt>
                <c:pt idx="2">
                  <c:v>264.77</c:v>
                </c:pt>
                <c:pt idx="3">
                  <c:v>269.33</c:v>
                </c:pt>
                <c:pt idx="4">
                  <c:v>280.23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【314.13】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【77.67】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【57.83】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【282.28】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V24" workbookViewId="0">
      <selection activeCell="BI37" sqref="BI3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市川三郷町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15499</v>
      </c>
      <c r="AM8" s="22"/>
      <c r="AN8" s="22"/>
      <c r="AO8" s="22"/>
      <c r="AP8" s="22"/>
      <c r="AQ8" s="22"/>
      <c r="AR8" s="22"/>
      <c r="AS8" s="22"/>
      <c r="AT8" s="7">
        <f>データ!T6</f>
        <v>75.180000000000007</v>
      </c>
      <c r="AU8" s="7"/>
      <c r="AV8" s="7"/>
      <c r="AW8" s="7"/>
      <c r="AX8" s="7"/>
      <c r="AY8" s="7"/>
      <c r="AZ8" s="7"/>
      <c r="BA8" s="7"/>
      <c r="BB8" s="7">
        <f>データ!U6</f>
        <v>206.16</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2.56</v>
      </c>
      <c r="Q10" s="7"/>
      <c r="R10" s="7"/>
      <c r="S10" s="7"/>
      <c r="T10" s="7"/>
      <c r="U10" s="7"/>
      <c r="V10" s="7"/>
      <c r="W10" s="7">
        <f>データ!Q6</f>
        <v>100</v>
      </c>
      <c r="X10" s="7"/>
      <c r="Y10" s="7"/>
      <c r="Z10" s="7"/>
      <c r="AA10" s="7"/>
      <c r="AB10" s="7"/>
      <c r="AC10" s="7"/>
      <c r="AD10" s="22">
        <f>データ!R6</f>
        <v>2740</v>
      </c>
      <c r="AE10" s="22"/>
      <c r="AF10" s="22"/>
      <c r="AG10" s="22"/>
      <c r="AH10" s="22"/>
      <c r="AI10" s="22"/>
      <c r="AJ10" s="22"/>
      <c r="AK10" s="2"/>
      <c r="AL10" s="22">
        <f>データ!V6</f>
        <v>394</v>
      </c>
      <c r="AM10" s="22"/>
      <c r="AN10" s="22"/>
      <c r="AO10" s="22"/>
      <c r="AP10" s="22"/>
      <c r="AQ10" s="22"/>
      <c r="AR10" s="22"/>
      <c r="AS10" s="22"/>
      <c r="AT10" s="7">
        <f>データ!W6</f>
        <v>4.46</v>
      </c>
      <c r="AU10" s="7"/>
      <c r="AV10" s="7"/>
      <c r="AW10" s="7"/>
      <c r="AX10" s="7"/>
      <c r="AY10" s="7"/>
      <c r="AZ10" s="7"/>
      <c r="BA10" s="7"/>
      <c r="BB10" s="7">
        <f>データ!X6</f>
        <v>88.34</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0</v>
      </c>
      <c r="I85" s="12" t="s">
        <v>8</v>
      </c>
      <c r="J85" s="12" t="s">
        <v>49</v>
      </c>
      <c r="K85" s="12" t="s">
        <v>50</v>
      </c>
      <c r="L85" s="12" t="s">
        <v>33</v>
      </c>
      <c r="M85" s="12" t="s">
        <v>36</v>
      </c>
      <c r="N85" s="12" t="s">
        <v>51</v>
      </c>
      <c r="O85" s="12" t="s">
        <v>53</v>
      </c>
    </row>
    <row r="86" spans="1:78" hidden="1">
      <c r="B86" s="12"/>
      <c r="C86" s="12"/>
      <c r="D86" s="12"/>
      <c r="E86" s="12" t="str">
        <f>データ!AI6</f>
        <v/>
      </c>
      <c r="F86" s="12" t="s">
        <v>40</v>
      </c>
      <c r="G86" s="12" t="s">
        <v>40</v>
      </c>
      <c r="H86" s="12" t="str">
        <f>データ!BP6</f>
        <v>【314.13】</v>
      </c>
      <c r="I86" s="12" t="str">
        <f>データ!CA6</f>
        <v>【58.42】</v>
      </c>
      <c r="J86" s="12" t="str">
        <f>データ!CL6</f>
        <v>【282.28】</v>
      </c>
      <c r="K86" s="12" t="str">
        <f>データ!CW6</f>
        <v>【57.83】</v>
      </c>
      <c r="L86" s="12" t="str">
        <f>データ!DH6</f>
        <v>【77.67】</v>
      </c>
      <c r="M86" s="12" t="s">
        <v>40</v>
      </c>
      <c r="N86" s="12" t="s">
        <v>40</v>
      </c>
      <c r="O86" s="12" t="str">
        <f>データ!EO6</f>
        <v>【-】</v>
      </c>
    </row>
  </sheetData>
  <sheetProtection algorithmName="SHA-512" hashValue="Ubc2jPJIalWqgvacvJO1rWv/af/X/ZU6lYyi6uYxJ0IKGqqrCpefsVk9Znq77kTDYiTQNdfGpJOQ3Ca1gFDhRg==" saltValue="QLa9eJeR//G6vOobIVBAS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4</v>
      </c>
      <c r="F3" s="62" t="s">
        <v>3</v>
      </c>
      <c r="G3" s="62" t="s">
        <v>26</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45</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5</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44</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5" s="59" customFormat="1">
      <c r="A6" s="60" t="s">
        <v>95</v>
      </c>
      <c r="B6" s="65">
        <f t="shared" ref="B6:X6" si="1">B7</f>
        <v>2020</v>
      </c>
      <c r="C6" s="65">
        <f t="shared" si="1"/>
        <v>193461</v>
      </c>
      <c r="D6" s="65">
        <f t="shared" si="1"/>
        <v>47</v>
      </c>
      <c r="E6" s="65">
        <f t="shared" si="1"/>
        <v>18</v>
      </c>
      <c r="F6" s="65">
        <f t="shared" si="1"/>
        <v>0</v>
      </c>
      <c r="G6" s="65">
        <f t="shared" si="1"/>
        <v>0</v>
      </c>
      <c r="H6" s="65" t="str">
        <f t="shared" si="1"/>
        <v>山梨県　市川三郷町</v>
      </c>
      <c r="I6" s="65" t="str">
        <f t="shared" si="1"/>
        <v>法非適用</v>
      </c>
      <c r="J6" s="65" t="str">
        <f t="shared" si="1"/>
        <v>下水道事業</v>
      </c>
      <c r="K6" s="65" t="str">
        <f t="shared" si="1"/>
        <v>特定地域生活排水処理</v>
      </c>
      <c r="L6" s="65" t="str">
        <f t="shared" si="1"/>
        <v>K2</v>
      </c>
      <c r="M6" s="65" t="str">
        <f t="shared" si="1"/>
        <v>非設置</v>
      </c>
      <c r="N6" s="74" t="str">
        <f t="shared" si="1"/>
        <v>-</v>
      </c>
      <c r="O6" s="74" t="str">
        <f t="shared" si="1"/>
        <v>該当数値なし</v>
      </c>
      <c r="P6" s="74">
        <f t="shared" si="1"/>
        <v>2.56</v>
      </c>
      <c r="Q6" s="74">
        <f t="shared" si="1"/>
        <v>100</v>
      </c>
      <c r="R6" s="74">
        <f t="shared" si="1"/>
        <v>2740</v>
      </c>
      <c r="S6" s="74">
        <f t="shared" si="1"/>
        <v>15499</v>
      </c>
      <c r="T6" s="74">
        <f t="shared" si="1"/>
        <v>75.180000000000007</v>
      </c>
      <c r="U6" s="74">
        <f t="shared" si="1"/>
        <v>206.16</v>
      </c>
      <c r="V6" s="74">
        <f t="shared" si="1"/>
        <v>394</v>
      </c>
      <c r="W6" s="74">
        <f t="shared" si="1"/>
        <v>4.46</v>
      </c>
      <c r="X6" s="74">
        <f t="shared" si="1"/>
        <v>88.34</v>
      </c>
      <c r="Y6" s="82">
        <f t="shared" ref="Y6:AH6" si="2">IF(Y7="",NA(),Y7)</f>
        <v>100.04</v>
      </c>
      <c r="Z6" s="82">
        <f t="shared" si="2"/>
        <v>110.62</v>
      </c>
      <c r="AA6" s="82">
        <f t="shared" si="2"/>
        <v>91.17</v>
      </c>
      <c r="AB6" s="82">
        <f t="shared" si="2"/>
        <v>98.94</v>
      </c>
      <c r="AC6" s="82">
        <f t="shared" si="2"/>
        <v>99.56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62.79</v>
      </c>
      <c r="BG6" s="82">
        <f t="shared" si="5"/>
        <v>23.75</v>
      </c>
      <c r="BH6" s="82">
        <f t="shared" si="5"/>
        <v>557.84</v>
      </c>
      <c r="BI6" s="74">
        <f t="shared" si="5"/>
        <v>0</v>
      </c>
      <c r="BJ6" s="74">
        <f t="shared" si="5"/>
        <v>0</v>
      </c>
      <c r="BK6" s="82">
        <f t="shared" si="5"/>
        <v>413.5</v>
      </c>
      <c r="BL6" s="82">
        <f t="shared" si="5"/>
        <v>407.42</v>
      </c>
      <c r="BM6" s="82">
        <f t="shared" si="5"/>
        <v>296.89</v>
      </c>
      <c r="BN6" s="82">
        <f t="shared" si="5"/>
        <v>270.57</v>
      </c>
      <c r="BO6" s="82">
        <f t="shared" si="5"/>
        <v>294.27</v>
      </c>
      <c r="BP6" s="74" t="str">
        <f>IF(BP7="","",IF(BP7="-","【-】","【"&amp;SUBSTITUTE(TEXT(BP7,"#,##0.00"),"-","△")&amp;"】"))</f>
        <v>【314.13】</v>
      </c>
      <c r="BQ6" s="82">
        <f t="shared" ref="BQ6:BZ6" si="6">IF(BQ7="",NA(),BQ7)</f>
        <v>87.58</v>
      </c>
      <c r="BR6" s="82">
        <f t="shared" si="6"/>
        <v>59.5</v>
      </c>
      <c r="BS6" s="82">
        <f t="shared" si="6"/>
        <v>57.82</v>
      </c>
      <c r="BT6" s="82">
        <f t="shared" si="6"/>
        <v>104.23</v>
      </c>
      <c r="BU6" s="82">
        <f t="shared" si="6"/>
        <v>95.47</v>
      </c>
      <c r="BV6" s="82">
        <f t="shared" si="6"/>
        <v>55.84</v>
      </c>
      <c r="BW6" s="82">
        <f t="shared" si="6"/>
        <v>57.08</v>
      </c>
      <c r="BX6" s="82">
        <f t="shared" si="6"/>
        <v>63.06</v>
      </c>
      <c r="BY6" s="82">
        <f t="shared" si="6"/>
        <v>62.5</v>
      </c>
      <c r="BZ6" s="82">
        <f t="shared" si="6"/>
        <v>60.59</v>
      </c>
      <c r="CA6" s="74" t="str">
        <f>IF(CA7="","",IF(CA7="-","【-】","【"&amp;SUBSTITUTE(TEXT(CA7,"#,##0.00"),"-","△")&amp;"】"))</f>
        <v>【58.42】</v>
      </c>
      <c r="CB6" s="82">
        <f t="shared" ref="CB6:CK6" si="7">IF(CB7="",NA(),CB7)</f>
        <v>159.1</v>
      </c>
      <c r="CC6" s="82">
        <f t="shared" si="7"/>
        <v>262.92</v>
      </c>
      <c r="CD6" s="82">
        <f t="shared" si="7"/>
        <v>255.93</v>
      </c>
      <c r="CE6" s="82">
        <f t="shared" si="7"/>
        <v>151.82</v>
      </c>
      <c r="CF6" s="82">
        <f t="shared" si="7"/>
        <v>164.54</v>
      </c>
      <c r="CG6" s="82">
        <f t="shared" si="7"/>
        <v>287.57</v>
      </c>
      <c r="CH6" s="82">
        <f t="shared" si="7"/>
        <v>286.86</v>
      </c>
      <c r="CI6" s="82">
        <f t="shared" si="7"/>
        <v>264.77</v>
      </c>
      <c r="CJ6" s="82">
        <f t="shared" si="7"/>
        <v>269.33</v>
      </c>
      <c r="CK6" s="82">
        <f t="shared" si="7"/>
        <v>280.23</v>
      </c>
      <c r="CL6" s="74" t="str">
        <f>IF(CL7="","",IF(CL7="-","【-】","【"&amp;SUBSTITUTE(TEXT(CL7,"#,##0.00"),"-","△")&amp;"】"))</f>
        <v>【282.28】</v>
      </c>
      <c r="CM6" s="82">
        <f t="shared" ref="CM6:CV6" si="8">IF(CM7="",NA(),CM7)</f>
        <v>52.14</v>
      </c>
      <c r="CN6" s="82">
        <f t="shared" si="8"/>
        <v>46.43</v>
      </c>
      <c r="CO6" s="82">
        <f t="shared" si="8"/>
        <v>48.57</v>
      </c>
      <c r="CP6" s="82">
        <f t="shared" si="8"/>
        <v>45.71</v>
      </c>
      <c r="CQ6" s="82">
        <f t="shared" si="8"/>
        <v>46.43</v>
      </c>
      <c r="CR6" s="82">
        <f t="shared" si="8"/>
        <v>61.55</v>
      </c>
      <c r="CS6" s="82">
        <f t="shared" si="8"/>
        <v>57.22</v>
      </c>
      <c r="CT6" s="82">
        <f t="shared" si="8"/>
        <v>59.94</v>
      </c>
      <c r="CU6" s="82">
        <f t="shared" si="8"/>
        <v>59.64</v>
      </c>
      <c r="CV6" s="82">
        <f t="shared" si="8"/>
        <v>58.19</v>
      </c>
      <c r="CW6" s="74" t="str">
        <f>IF(CW7="","",IF(CW7="-","【-】","【"&amp;SUBSTITUTE(TEXT(CW7,"#,##0.00"),"-","△")&amp;"】"))</f>
        <v>【57.83】</v>
      </c>
      <c r="CX6" s="82">
        <f t="shared" ref="CX6:DG6" si="9">IF(CX7="",NA(),CX7)</f>
        <v>57.36</v>
      </c>
      <c r="CY6" s="82">
        <f t="shared" si="9"/>
        <v>55.35</v>
      </c>
      <c r="CZ6" s="82">
        <f t="shared" si="9"/>
        <v>55.35</v>
      </c>
      <c r="DA6" s="82">
        <f t="shared" si="9"/>
        <v>60.1</v>
      </c>
      <c r="DB6" s="82">
        <f t="shared" si="9"/>
        <v>60.41</v>
      </c>
      <c r="DC6" s="82">
        <f t="shared" si="9"/>
        <v>67.489999999999995</v>
      </c>
      <c r="DD6" s="82">
        <f t="shared" si="9"/>
        <v>67.290000000000006</v>
      </c>
      <c r="DE6" s="82">
        <f t="shared" si="9"/>
        <v>89.66</v>
      </c>
      <c r="DF6" s="82">
        <f t="shared" si="9"/>
        <v>90.63</v>
      </c>
      <c r="DG6" s="82">
        <f t="shared" si="9"/>
        <v>87.8</v>
      </c>
      <c r="DH6" s="74" t="str">
        <f>IF(DH7="","",IF(DH7="-","【-】","【"&amp;SUBSTITUTE(TEXT(DH7,"#,##0.00"),"-","△")&amp;"】"))</f>
        <v>【77.67】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5" s="59" customFormat="1">
      <c r="A7" s="60"/>
      <c r="B7" s="66">
        <v>2020</v>
      </c>
      <c r="C7" s="66">
        <v>193461</v>
      </c>
      <c r="D7" s="66">
        <v>47</v>
      </c>
      <c r="E7" s="66">
        <v>18</v>
      </c>
      <c r="F7" s="66">
        <v>0</v>
      </c>
      <c r="G7" s="66">
        <v>0</v>
      </c>
      <c r="H7" s="66" t="s">
        <v>96</v>
      </c>
      <c r="I7" s="66" t="s">
        <v>97</v>
      </c>
      <c r="J7" s="66" t="s">
        <v>98</v>
      </c>
      <c r="K7" s="66" t="s">
        <v>99</v>
      </c>
      <c r="L7" s="66" t="s">
        <v>100</v>
      </c>
      <c r="M7" s="66" t="s">
        <v>101</v>
      </c>
      <c r="N7" s="75" t="s">
        <v>40</v>
      </c>
      <c r="O7" s="75" t="s">
        <v>102</v>
      </c>
      <c r="P7" s="75">
        <v>2.56</v>
      </c>
      <c r="Q7" s="75">
        <v>100</v>
      </c>
      <c r="R7" s="75">
        <v>2740</v>
      </c>
      <c r="S7" s="75">
        <v>15499</v>
      </c>
      <c r="T7" s="75">
        <v>75.180000000000007</v>
      </c>
      <c r="U7" s="75">
        <v>206.16</v>
      </c>
      <c r="V7" s="75">
        <v>394</v>
      </c>
      <c r="W7" s="75">
        <v>4.46</v>
      </c>
      <c r="X7" s="75">
        <v>88.34</v>
      </c>
      <c r="Y7" s="75">
        <v>100.04</v>
      </c>
      <c r="Z7" s="75">
        <v>110.62</v>
      </c>
      <c r="AA7" s="75">
        <v>91.17</v>
      </c>
      <c r="AB7" s="75">
        <v>98.94</v>
      </c>
      <c r="AC7" s="75">
        <v>99.56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62.79</v>
      </c>
      <c r="BG7" s="75">
        <v>23.75</v>
      </c>
      <c r="BH7" s="75">
        <v>557.84</v>
      </c>
      <c r="BI7" s="75">
        <v>0</v>
      </c>
      <c r="BJ7" s="75">
        <v>0</v>
      </c>
      <c r="BK7" s="75">
        <v>413.5</v>
      </c>
      <c r="BL7" s="75">
        <v>407.42</v>
      </c>
      <c r="BM7" s="75">
        <v>296.89</v>
      </c>
      <c r="BN7" s="75">
        <v>270.57</v>
      </c>
      <c r="BO7" s="75">
        <v>294.27</v>
      </c>
      <c r="BP7" s="75">
        <v>314.13</v>
      </c>
      <c r="BQ7" s="75">
        <v>87.58</v>
      </c>
      <c r="BR7" s="75">
        <v>59.5</v>
      </c>
      <c r="BS7" s="75">
        <v>57.82</v>
      </c>
      <c r="BT7" s="75">
        <v>104.23</v>
      </c>
      <c r="BU7" s="75">
        <v>95.47</v>
      </c>
      <c r="BV7" s="75">
        <v>55.84</v>
      </c>
      <c r="BW7" s="75">
        <v>57.08</v>
      </c>
      <c r="BX7" s="75">
        <v>63.06</v>
      </c>
      <c r="BY7" s="75">
        <v>62.5</v>
      </c>
      <c r="BZ7" s="75">
        <v>60.59</v>
      </c>
      <c r="CA7" s="75">
        <v>58.42</v>
      </c>
      <c r="CB7" s="75">
        <v>159.1</v>
      </c>
      <c r="CC7" s="75">
        <v>262.92</v>
      </c>
      <c r="CD7" s="75">
        <v>255.93</v>
      </c>
      <c r="CE7" s="75">
        <v>151.82</v>
      </c>
      <c r="CF7" s="75">
        <v>164.54</v>
      </c>
      <c r="CG7" s="75">
        <v>287.57</v>
      </c>
      <c r="CH7" s="75">
        <v>286.86</v>
      </c>
      <c r="CI7" s="75">
        <v>264.77</v>
      </c>
      <c r="CJ7" s="75">
        <v>269.33</v>
      </c>
      <c r="CK7" s="75">
        <v>280.23</v>
      </c>
      <c r="CL7" s="75">
        <v>282.27999999999997</v>
      </c>
      <c r="CM7" s="75">
        <v>52.14</v>
      </c>
      <c r="CN7" s="75">
        <v>46.43</v>
      </c>
      <c r="CO7" s="75">
        <v>48.57</v>
      </c>
      <c r="CP7" s="75">
        <v>45.71</v>
      </c>
      <c r="CQ7" s="75">
        <v>46.43</v>
      </c>
      <c r="CR7" s="75">
        <v>61.55</v>
      </c>
      <c r="CS7" s="75">
        <v>57.22</v>
      </c>
      <c r="CT7" s="75">
        <v>59.94</v>
      </c>
      <c r="CU7" s="75">
        <v>59.64</v>
      </c>
      <c r="CV7" s="75">
        <v>58.19</v>
      </c>
      <c r="CW7" s="75">
        <v>57.83</v>
      </c>
      <c r="CX7" s="75">
        <v>57.36</v>
      </c>
      <c r="CY7" s="75">
        <v>55.35</v>
      </c>
      <c r="CZ7" s="75">
        <v>55.35</v>
      </c>
      <c r="DA7" s="75">
        <v>60.1</v>
      </c>
      <c r="DB7" s="75">
        <v>60.41</v>
      </c>
      <c r="DC7" s="75">
        <v>67.489999999999995</v>
      </c>
      <c r="DD7" s="75">
        <v>67.290000000000006</v>
      </c>
      <c r="DE7" s="75">
        <v>89.66</v>
      </c>
      <c r="DF7" s="75">
        <v>90.63</v>
      </c>
      <c r="DG7" s="75">
        <v>87.8</v>
      </c>
      <c r="DH7" s="75">
        <v>77.67</v>
      </c>
      <c r="DI7" s="75"/>
      <c r="DJ7" s="75"/>
      <c r="DK7" s="75"/>
      <c r="DL7" s="75"/>
      <c r="DM7" s="75"/>
      <c r="DN7" s="75"/>
      <c r="DO7" s="75"/>
      <c r="DP7" s="75"/>
      <c r="DQ7" s="75"/>
      <c r="DR7" s="75"/>
      <c r="DS7" s="75"/>
      <c r="DT7" s="75"/>
      <c r="DU7" s="75"/>
      <c r="DV7" s="75"/>
      <c r="DW7" s="75"/>
      <c r="DX7" s="75"/>
      <c r="DY7" s="75"/>
      <c r="DZ7" s="75"/>
      <c r="EA7" s="75"/>
      <c r="EB7" s="75"/>
      <c r="EC7" s="75"/>
      <c r="ED7" s="75"/>
      <c r="EE7" s="75" t="s">
        <v>40</v>
      </c>
      <c r="EF7" s="75" t="s">
        <v>40</v>
      </c>
      <c r="EG7" s="75" t="s">
        <v>40</v>
      </c>
      <c r="EH7" s="75" t="s">
        <v>40</v>
      </c>
      <c r="EI7" s="75" t="s">
        <v>40</v>
      </c>
      <c r="EJ7" s="75" t="s">
        <v>40</v>
      </c>
      <c r="EK7" s="75" t="s">
        <v>40</v>
      </c>
      <c r="EL7" s="75" t="s">
        <v>40</v>
      </c>
      <c r="EM7" s="75" t="s">
        <v>40</v>
      </c>
      <c r="EN7" s="75" t="s">
        <v>40</v>
      </c>
      <c r="EO7" s="75" t="s">
        <v>40</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IMPCA220013a</cp:lastModifiedBy>
  <cp:lastPrinted>2022-01-24T01:23:30Z</cp:lastPrinted>
  <dcterms:created xsi:type="dcterms:W3CDTF">2021-12-03T08:10:23Z</dcterms:created>
  <dcterms:modified xsi:type="dcterms:W3CDTF">2022-01-24T06:20:55Z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2022-01-24T06:20:55Z</vt:filetime>
  </property>
</Properties>
</file>