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BgQs2XO/daH9wn8WtN6srpYHfF2z9LFgWt6Qa+xe4HVSdkVdSSdr7SwzyCxKWUkBKLdzHRsU5Mi9IVz3N5GdA==" workbookSaltValue="EF7hsmgU57EgKoZCIEiVvw=="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<sst xmlns="http://schemas.openxmlformats.org/spreadsheetml/2006/main" xmlns:r="http://schemas.openxmlformats.org/officeDocument/2006/relationships" count="116" uniqueCount="116">
  <si>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</si>
  <si>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</si>
  <si>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</si>
  <si>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</si>
  <si>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</si>
  <si>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</si>
  <si>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</si>
  <si>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</si>
  <si>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</si>
  <si>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</si>
  <si>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</si>
  <si>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</si>
  <si>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</si>
  <si>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</si>
  <si>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</si>
  <si>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</si>
  <si>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</si>
  <si>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</si>
  <si>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</si>
  <si>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</si>
  <si>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</si>
  <si>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</si>
  <si>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</si>
  <si>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</si>
  <si>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</si>
  <si>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</si>
  <si>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</si>
  <si>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</si>
  <si>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</si>
  <si>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</si>
  <si>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</si>
  <si>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</si>
  <si>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</si>
  <si>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</si>
  <si>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</si>
  <si>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</si>
  <si>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</si>
  <si>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</si>
  <si>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</si>
  <si>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</si>
  <si>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</si>
  <si>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</si>
  <si>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</si>
  <si>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</si>
  <si>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</si>
  <si>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</si>
  <si>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</si>
  <si>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</si>
  <si>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</si>
  <si>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</si>
  <si>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</si>
  <si>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</si>
  <si>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</si>
  <si>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</si>
  <si>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</si>
  <si>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</si>
  <si>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</si>
  <si>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</si>
  <si>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</si>
  <si>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</si>
  <si>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</si>
  <si>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</si>
  <si>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</si>
  <si>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</si>
  <si>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</si>
  <si>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</si>
  <si>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</si>
  <si>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</si>
  <si>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</si>
  <si>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</si>
  <si>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</si>
  <si>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</si>
  <si>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</si>
  <si>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</si>
  <si>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</si>
  <si>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</si>
  <si>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</si>
  <si>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</si>
  <si>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</si>
  <si>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</si>
  <si>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</si>
  <si>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　収益的収支比率については、維持管理費等が増加したものの、一般会計繰入金で補ったため昨年に比べ多少改善した。
　企業債残高対事業規模比率については、平成３０年度より減少傾向となっているが、類似団体と比べると、まだ高い水準となっている。
　経費回収率は、ここ数年横ばいであるが、類似団体と比べるとまだ低い状況であることから、維持管理費等の抑制が難しい状況であるため、適正な使用料改正が必要と考える。
　水洗化率は、毎年少しづつ上昇をしているが類似団体と比べるとまだ低い状況であるため、普及促進が必要と考える。</t>
    <rPh sb="1" eb="4">
      <t>シュウエキテキ</t>
    </rPh>
    <rPh sb="4" eb="6">
      <t>シュウシ</t>
    </rPh>
    <rPh sb="6" eb="8">
      <t>ヒリツ</t>
    </rPh>
    <rPh sb="19" eb="20">
      <t>トウ</t>
    </rPh>
    <rPh sb="29" eb="31">
      <t>イッパン</t>
    </rPh>
    <rPh sb="31" eb="33">
      <t>カイケイ</t>
    </rPh>
    <rPh sb="33" eb="36">
      <t>クリイレキン</t>
    </rPh>
    <rPh sb="37" eb="38">
      <t>オギナ</t>
    </rPh>
    <rPh sb="42" eb="44">
      <t>サクネン</t>
    </rPh>
    <rPh sb="45" eb="46">
      <t>クラ</t>
    </rPh>
    <rPh sb="47" eb="49">
      <t>タショウ</t>
    </rPh>
    <rPh sb="49" eb="51">
      <t>カイゼン</t>
    </rPh>
    <rPh sb="166" eb="167">
      <t>トウ</t>
    </rPh>
    <rPh sb="171" eb="172">
      <t>ムズカ</t>
    </rPh>
    <rPh sb="174" eb="176">
      <t>ジョウキョウ</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</si>
  <si>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</si>
  <si>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</si>
  <si>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</si>
  <si>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</si>
  <si>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</si>
  <si>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</si>
  <si>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</si>
  <si>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</si>
  <si>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</si>
  <si>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</si>
  <si>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</si>
  <si>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</si>
  <si>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</si>
  <si>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</si>
  <si>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</si>
  <si>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山梨県　市川三郷町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</si>
  <si>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</si>
  <si>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</si>
  <si>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</si>
  <si>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</si>
  <si>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</si>
  <si>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</si>
  <si>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</si>
  <si>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</si>
  <si>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</si>
  <si>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</si>
  <si>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</si>
  <si>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</si>
  <si>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</si>
  <si>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</si>
  <si>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</si>
  <si>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</si>
  <si>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今後は、収入を考慮し最適化計画を進めていく必要があると考える。また施設の修繕等も多くなると見込まれるため、適正な使用料改正が必要と考えられる。</t>
    <rPh sb="1" eb="3">
      <t>コンゴ</t>
    </rPh>
    <rPh sb="5" eb="7">
      <t>シュウニュウ</t>
    </rPh>
    <rPh sb="8" eb="10">
      <t>コウリョ</t>
    </rPh>
    <rPh sb="11" eb="14">
      <t>サイテキカ</t>
    </rPh>
    <rPh sb="14" eb="16">
      <t>ケイカク</t>
    </rPh>
    <rPh sb="17" eb="18">
      <t>スス</t>
    </rPh>
    <rPh sb="22" eb="24">
      <t>ヒツヨウ</t>
    </rPh>
    <rPh sb="28" eb="29">
      <t>カンガ</t>
    </rPh>
    <rPh sb="34" eb="36">
      <t>シセツ</t>
    </rPh>
    <rPh sb="37" eb="39">
      <t>シュウゼン</t>
    </rPh>
    <rPh sb="39" eb="40">
      <t>ヒト</t>
    </rPh>
    <rPh sb="41" eb="42">
      <t>オオ</t>
    </rPh>
    <rPh sb="46" eb="48">
      <t>ミコ</t>
    </rPh>
    <rPh sb="54" eb="56">
      <t>テキセイ</t>
    </rPh>
    <rPh sb="57" eb="60">
      <t>シヨウリョウ</t>
    </rPh>
    <rPh sb="60" eb="62">
      <t>カイセイ</t>
    </rPh>
    <rPh sb="63" eb="65">
      <t>ヒツヨウ</t>
    </rPh>
    <rPh sb="66" eb="67">
      <t>カンガ</t>
    </rPh>
    <phoneticPr fontId="1"/>
  </si>
  <si>
    <t>　老朽化の状況については、施設の耐用年数が未到来であるので０％となっている。今後は最適化計画を進めていく必要があると考える。</t>
    <rPh sb="1" eb="4">
      <t>ロウキュウカ</t>
    </rPh>
    <rPh sb="5" eb="7">
      <t>ジョウキョウ</t>
    </rPh>
    <rPh sb="13" eb="15">
      <t>シセツ</t>
    </rPh>
    <rPh sb="16" eb="20">
      <t>タイヨウネンスウ</t>
    </rPh>
    <rPh sb="21" eb="24">
      <t>ミトウライ</t>
    </rPh>
    <rPh sb="38" eb="40">
      <t>コンゴ</t>
    </rPh>
    <rPh sb="41" eb="44">
      <t>サイテキカ</t>
    </rPh>
    <rPh sb="44" eb="46">
      <t>ケイカク</t>
    </rPh>
    <rPh sb="47" eb="48">
      <t>スス</t>
    </rPh>
    <rPh sb="52" eb="54">
      <t>ヒツヨウ</t>
    </rPh>
    <rPh sb="58" eb="59">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</si>
</sst>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2.0499999999999998</c:v>
                </c:pt>
                <c:pt idx="1">
                  <c:v>1.e-002</c:v>
                </c:pt>
                <c:pt idx="2">
                  <c:v>1.e-002</c:v>
                </c:pt>
                <c:pt idx="3">
                  <c:v>2.e-002</c:v>
                </c:pt>
                <c:pt idx="4">
                  <c:v>0.25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36.520000000000003</c:v>
                </c:pt>
                <c:pt idx="1">
                  <c:v>40</c:v>
                </c:pt>
                <c:pt idx="2">
                  <c:v>45.22</c:v>
                </c:pt>
                <c:pt idx="3">
                  <c:v>48.7</c:v>
                </c:pt>
                <c:pt idx="4">
                  <c:v>50.43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60.65</c:v>
                </c:pt>
                <c:pt idx="1">
                  <c:v>51.75</c:v>
                </c:pt>
                <c:pt idx="2">
                  <c:v>50.68</c:v>
                </c:pt>
                <c:pt idx="3">
                  <c:v>50.14</c:v>
                </c:pt>
                <c:pt idx="4">
                  <c:v>54.83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56.25</c:v>
                </c:pt>
                <c:pt idx="1">
                  <c:v>55.46</c:v>
                </c:pt>
                <c:pt idx="2">
                  <c:v>59.62</c:v>
                </c:pt>
                <c:pt idx="3">
                  <c:v>62.75</c:v>
                </c:pt>
                <c:pt idx="4">
                  <c:v>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84.58</c:v>
                </c:pt>
                <c:pt idx="1">
                  <c:v>84.84</c:v>
                </c:pt>
                <c:pt idx="2">
                  <c:v>84.86</c:v>
                </c:pt>
                <c:pt idx="3">
                  <c:v>84.98</c:v>
                </c:pt>
                <c:pt idx="4">
                  <c:v>84.7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81.16</c:v>
                </c:pt>
                <c:pt idx="1">
                  <c:v>82.15</c:v>
                </c:pt>
                <c:pt idx="2">
                  <c:v>91.48</c:v>
                </c:pt>
                <c:pt idx="3">
                  <c:v>78.260000000000005</c:v>
                </c:pt>
                <c:pt idx="4">
                  <c:v>78.98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7412.46</c:v>
                </c:pt>
                <c:pt idx="1">
                  <c:v>6534.26</c:v>
                </c:pt>
                <c:pt idx="2">
                  <c:v>10244.14</c:v>
                </c:pt>
                <c:pt idx="3">
                  <c:v>8121.62</c:v>
                </c:pt>
                <c:pt idx="4">
                  <c:v>7280.26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974.93</c:v>
                </c:pt>
                <c:pt idx="1">
                  <c:v>855.8</c:v>
                </c:pt>
                <c:pt idx="2">
                  <c:v>789.46</c:v>
                </c:pt>
                <c:pt idx="3">
                  <c:v>826.83</c:v>
                </c:pt>
                <c:pt idx="4">
                  <c:v>867.83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12.95</c:v>
                </c:pt>
                <c:pt idx="1">
                  <c:v>10.88</c:v>
                </c:pt>
                <c:pt idx="2">
                  <c:v>11.28</c:v>
                </c:pt>
                <c:pt idx="3">
                  <c:v>10.75</c:v>
                </c:pt>
                <c:pt idx="4">
                  <c:v>10.25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55.32</c:v>
                </c:pt>
                <c:pt idx="1">
                  <c:v>59.8</c:v>
                </c:pt>
                <c:pt idx="2">
                  <c:v>57.77</c:v>
                </c:pt>
                <c:pt idx="3">
                  <c:v>57.31</c:v>
                </c:pt>
                <c:pt idx="4">
                  <c:v>57.08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699.83</c:v>
                </c:pt>
                <c:pt idx="1">
                  <c:v>752.5</c:v>
                </c:pt>
                <c:pt idx="2">
                  <c:v>628.53</c:v>
                </c:pt>
                <c:pt idx="3">
                  <c:v>604.9</c:v>
                </c:pt>
                <c:pt idx="4">
                  <c:v>632.19000000000005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283.17</c:v>
                </c:pt>
                <c:pt idx="1">
                  <c:v>263.76</c:v>
                </c:pt>
                <c:pt idx="2">
                  <c:v>274.35000000000002</c:v>
                </c:pt>
                <c:pt idx="3">
                  <c:v>273.52</c:v>
                </c:pt>
                <c:pt idx="4">
                  <c:v>274.99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Z25" zoomScale="86" zoomScaleNormal="86"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山梨県　市川三郷町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15499</v>
      </c>
      <c r="AM8" s="22"/>
      <c r="AN8" s="22"/>
      <c r="AO8" s="22"/>
      <c r="AP8" s="22"/>
      <c r="AQ8" s="22"/>
      <c r="AR8" s="22"/>
      <c r="AS8" s="22"/>
      <c r="AT8" s="7">
        <f>データ!T6</f>
        <v>75.180000000000007</v>
      </c>
      <c r="AU8" s="7"/>
      <c r="AV8" s="7"/>
      <c r="AW8" s="7"/>
      <c r="AX8" s="7"/>
      <c r="AY8" s="7"/>
      <c r="AZ8" s="7"/>
      <c r="BA8" s="7"/>
      <c r="BB8" s="7">
        <f>データ!U6</f>
        <v>206.16</v>
      </c>
      <c r="BC8" s="7"/>
      <c r="BD8" s="7"/>
      <c r="BE8" s="7"/>
      <c r="BF8" s="7"/>
      <c r="BG8" s="7"/>
      <c r="BH8" s="7"/>
      <c r="BI8" s="7"/>
      <c r="BJ8" s="3"/>
      <c r="BK8" s="3"/>
      <c r="BL8" s="28" t="s">
        <v>12</v>
      </c>
      <c r="BM8" s="38"/>
      <c r="BN8" s="45" t="s">
        <v>20</v>
      </c>
      <c r="BO8" s="48"/>
      <c r="BP8" s="48"/>
      <c r="BQ8" s="48"/>
      <c r="BR8" s="48"/>
      <c r="BS8" s="48"/>
      <c r="BT8" s="48"/>
      <c r="BU8" s="48"/>
      <c r="BV8" s="48"/>
      <c r="BW8" s="48"/>
      <c r="BX8" s="48"/>
      <c r="BY8" s="52"/>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0.65</v>
      </c>
      <c r="Q10" s="7"/>
      <c r="R10" s="7"/>
      <c r="S10" s="7"/>
      <c r="T10" s="7"/>
      <c r="U10" s="7"/>
      <c r="V10" s="7"/>
      <c r="W10" s="7">
        <f>データ!Q6</f>
        <v>100</v>
      </c>
      <c r="X10" s="7"/>
      <c r="Y10" s="7"/>
      <c r="Z10" s="7"/>
      <c r="AA10" s="7"/>
      <c r="AB10" s="7"/>
      <c r="AC10" s="7"/>
      <c r="AD10" s="22">
        <f>データ!R6</f>
        <v>3250</v>
      </c>
      <c r="AE10" s="22"/>
      <c r="AF10" s="22"/>
      <c r="AG10" s="22"/>
      <c r="AH10" s="22"/>
      <c r="AI10" s="22"/>
      <c r="AJ10" s="22"/>
      <c r="AK10" s="2"/>
      <c r="AL10" s="22">
        <f>データ!V6</f>
        <v>100</v>
      </c>
      <c r="AM10" s="22"/>
      <c r="AN10" s="22"/>
      <c r="AO10" s="22"/>
      <c r="AP10" s="22"/>
      <c r="AQ10" s="22"/>
      <c r="AR10" s="22"/>
      <c r="AS10" s="22"/>
      <c r="AT10" s="7">
        <f>データ!W6</f>
        <v>0.34</v>
      </c>
      <c r="AU10" s="7"/>
      <c r="AV10" s="7"/>
      <c r="AW10" s="7"/>
      <c r="AX10" s="7"/>
      <c r="AY10" s="7"/>
      <c r="AZ10" s="7"/>
      <c r="BA10" s="7"/>
      <c r="BB10" s="7">
        <f>データ!X6</f>
        <v>294.12</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81</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46</v>
      </c>
      <c r="F85" s="12" t="s">
        <v>47</v>
      </c>
      <c r="G85" s="12" t="s">
        <v>48</v>
      </c>
      <c r="H85" s="12" t="s">
        <v>0</v>
      </c>
      <c r="I85" s="12" t="s">
        <v>8</v>
      </c>
      <c r="J85" s="12" t="s">
        <v>49</v>
      </c>
      <c r="K85" s="12" t="s">
        <v>50</v>
      </c>
      <c r="L85" s="12" t="s">
        <v>33</v>
      </c>
      <c r="M85" s="12" t="s">
        <v>36</v>
      </c>
      <c r="N85" s="12" t="s">
        <v>51</v>
      </c>
      <c r="O85" s="12" t="s">
        <v>53</v>
      </c>
    </row>
    <row r="86" spans="1:78" hidden="1">
      <c r="B86" s="12"/>
      <c r="C86" s="12"/>
      <c r="D86" s="12"/>
      <c r="E86" s="12" t="str">
        <f>データ!AI6</f>
        <v/>
      </c>
      <c r="F86" s="12" t="s">
        <v>40</v>
      </c>
      <c r="G86" s="12" t="s">
        <v>40</v>
      </c>
      <c r="H86" s="12" t="str">
        <f>データ!BP6</f>
        <v>【832.52】</v>
      </c>
      <c r="I86" s="12" t="str">
        <f>データ!CA6</f>
        <v>【60.94】</v>
      </c>
      <c r="J86" s="12" t="str">
        <f>データ!CL6</f>
        <v>【253.04】</v>
      </c>
      <c r="K86" s="12" t="str">
        <f>データ!CW6</f>
        <v>【54.84】</v>
      </c>
      <c r="L86" s="12" t="str">
        <f>データ!DH6</f>
        <v>【86.60】</v>
      </c>
      <c r="M86" s="12" t="s">
        <v>40</v>
      </c>
      <c r="N86" s="12" t="s">
        <v>40</v>
      </c>
      <c r="O86" s="12" t="str">
        <f>データ!EO6</f>
        <v>【0.16】</v>
      </c>
    </row>
  </sheetData>
  <sheetProtection algorithmName="SHA-512" hashValue="yfeObg3vOv31LA2KKGLqsfQG+tC5emcmpJi6T8Zke2sS5rSi/6L8pIpzPDeIK4dYnpkb/MAbIItGXIpfwlNKfQ==" saltValue="+kSy2DKxTJD6vpRaENiNC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32</v>
      </c>
      <c r="C3" s="62" t="s">
        <v>58</v>
      </c>
      <c r="D3" s="62" t="s">
        <v>59</v>
      </c>
      <c r="E3" s="62" t="s">
        <v>4</v>
      </c>
      <c r="F3" s="62" t="s">
        <v>3</v>
      </c>
      <c r="G3" s="62" t="s">
        <v>26</v>
      </c>
      <c r="H3" s="69" t="s">
        <v>55</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25</v>
      </c>
      <c r="Z4" s="81"/>
      <c r="AA4" s="81"/>
      <c r="AB4" s="81"/>
      <c r="AC4" s="81"/>
      <c r="AD4" s="81"/>
      <c r="AE4" s="81"/>
      <c r="AF4" s="81"/>
      <c r="AG4" s="81"/>
      <c r="AH4" s="81"/>
      <c r="AI4" s="81"/>
      <c r="AJ4" s="81" t="s">
        <v>45</v>
      </c>
      <c r="AK4" s="81"/>
      <c r="AL4" s="81"/>
      <c r="AM4" s="81"/>
      <c r="AN4" s="81"/>
      <c r="AO4" s="81"/>
      <c r="AP4" s="81"/>
      <c r="AQ4" s="81"/>
      <c r="AR4" s="81"/>
      <c r="AS4" s="81"/>
      <c r="AT4" s="81"/>
      <c r="AU4" s="81" t="s">
        <v>28</v>
      </c>
      <c r="AV4" s="81"/>
      <c r="AW4" s="81"/>
      <c r="AX4" s="81"/>
      <c r="AY4" s="81"/>
      <c r="AZ4" s="81"/>
      <c r="BA4" s="81"/>
      <c r="BB4" s="81"/>
      <c r="BC4" s="81"/>
      <c r="BD4" s="81"/>
      <c r="BE4" s="81"/>
      <c r="BF4" s="81" t="s">
        <v>62</v>
      </c>
      <c r="BG4" s="81"/>
      <c r="BH4" s="81"/>
      <c r="BI4" s="81"/>
      <c r="BJ4" s="81"/>
      <c r="BK4" s="81"/>
      <c r="BL4" s="81"/>
      <c r="BM4" s="81"/>
      <c r="BN4" s="81"/>
      <c r="BO4" s="81"/>
      <c r="BP4" s="81"/>
      <c r="BQ4" s="81" t="s">
        <v>14</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5</v>
      </c>
      <c r="N5" s="71" t="s">
        <v>74</v>
      </c>
      <c r="O5" s="71" t="s">
        <v>75</v>
      </c>
      <c r="P5" s="71" t="s">
        <v>76</v>
      </c>
      <c r="Q5" s="71" t="s">
        <v>77</v>
      </c>
      <c r="R5" s="71" t="s">
        <v>78</v>
      </c>
      <c r="S5" s="71" t="s">
        <v>79</v>
      </c>
      <c r="T5" s="71" t="s">
        <v>80</v>
      </c>
      <c r="U5" s="71" t="s">
        <v>63</v>
      </c>
      <c r="V5" s="71" t="s">
        <v>82</v>
      </c>
      <c r="W5" s="71" t="s">
        <v>83</v>
      </c>
      <c r="X5" s="71" t="s">
        <v>84</v>
      </c>
      <c r="Y5" s="71" t="s">
        <v>85</v>
      </c>
      <c r="Z5" s="71" t="s">
        <v>86</v>
      </c>
      <c r="AA5" s="71" t="s">
        <v>87</v>
      </c>
      <c r="AB5" s="71" t="s">
        <v>88</v>
      </c>
      <c r="AC5" s="71" t="s">
        <v>89</v>
      </c>
      <c r="AD5" s="71" t="s">
        <v>91</v>
      </c>
      <c r="AE5" s="71" t="s">
        <v>92</v>
      </c>
      <c r="AF5" s="71" t="s">
        <v>93</v>
      </c>
      <c r="AG5" s="71" t="s">
        <v>94</v>
      </c>
      <c r="AH5" s="71" t="s">
        <v>95</v>
      </c>
      <c r="AI5" s="71" t="s">
        <v>44</v>
      </c>
      <c r="AJ5" s="71" t="s">
        <v>85</v>
      </c>
      <c r="AK5" s="71" t="s">
        <v>86</v>
      </c>
      <c r="AL5" s="71" t="s">
        <v>87</v>
      </c>
      <c r="AM5" s="71" t="s">
        <v>88</v>
      </c>
      <c r="AN5" s="71" t="s">
        <v>89</v>
      </c>
      <c r="AO5" s="71" t="s">
        <v>91</v>
      </c>
      <c r="AP5" s="71" t="s">
        <v>92</v>
      </c>
      <c r="AQ5" s="71" t="s">
        <v>93</v>
      </c>
      <c r="AR5" s="71" t="s">
        <v>94</v>
      </c>
      <c r="AS5" s="71" t="s">
        <v>95</v>
      </c>
      <c r="AT5" s="71" t="s">
        <v>90</v>
      </c>
      <c r="AU5" s="71" t="s">
        <v>85</v>
      </c>
      <c r="AV5" s="71" t="s">
        <v>86</v>
      </c>
      <c r="AW5" s="71" t="s">
        <v>87</v>
      </c>
      <c r="AX5" s="71" t="s">
        <v>88</v>
      </c>
      <c r="AY5" s="71" t="s">
        <v>89</v>
      </c>
      <c r="AZ5" s="71" t="s">
        <v>91</v>
      </c>
      <c r="BA5" s="71" t="s">
        <v>92</v>
      </c>
      <c r="BB5" s="71" t="s">
        <v>93</v>
      </c>
      <c r="BC5" s="71" t="s">
        <v>94</v>
      </c>
      <c r="BD5" s="71" t="s">
        <v>95</v>
      </c>
      <c r="BE5" s="71" t="s">
        <v>90</v>
      </c>
      <c r="BF5" s="71" t="s">
        <v>85</v>
      </c>
      <c r="BG5" s="71" t="s">
        <v>86</v>
      </c>
      <c r="BH5" s="71" t="s">
        <v>87</v>
      </c>
      <c r="BI5" s="71" t="s">
        <v>88</v>
      </c>
      <c r="BJ5" s="71" t="s">
        <v>89</v>
      </c>
      <c r="BK5" s="71" t="s">
        <v>91</v>
      </c>
      <c r="BL5" s="71" t="s">
        <v>92</v>
      </c>
      <c r="BM5" s="71" t="s">
        <v>93</v>
      </c>
      <c r="BN5" s="71" t="s">
        <v>94</v>
      </c>
      <c r="BO5" s="71" t="s">
        <v>95</v>
      </c>
      <c r="BP5" s="71" t="s">
        <v>90</v>
      </c>
      <c r="BQ5" s="71" t="s">
        <v>85</v>
      </c>
      <c r="BR5" s="71" t="s">
        <v>86</v>
      </c>
      <c r="BS5" s="71" t="s">
        <v>87</v>
      </c>
      <c r="BT5" s="71" t="s">
        <v>88</v>
      </c>
      <c r="BU5" s="71" t="s">
        <v>89</v>
      </c>
      <c r="BV5" s="71" t="s">
        <v>91</v>
      </c>
      <c r="BW5" s="71" t="s">
        <v>92</v>
      </c>
      <c r="BX5" s="71" t="s">
        <v>93</v>
      </c>
      <c r="BY5" s="71" t="s">
        <v>94</v>
      </c>
      <c r="BZ5" s="71" t="s">
        <v>95</v>
      </c>
      <c r="CA5" s="71" t="s">
        <v>90</v>
      </c>
      <c r="CB5" s="71" t="s">
        <v>85</v>
      </c>
      <c r="CC5" s="71" t="s">
        <v>86</v>
      </c>
      <c r="CD5" s="71" t="s">
        <v>87</v>
      </c>
      <c r="CE5" s="71" t="s">
        <v>88</v>
      </c>
      <c r="CF5" s="71" t="s">
        <v>89</v>
      </c>
      <c r="CG5" s="71" t="s">
        <v>91</v>
      </c>
      <c r="CH5" s="71" t="s">
        <v>92</v>
      </c>
      <c r="CI5" s="71" t="s">
        <v>93</v>
      </c>
      <c r="CJ5" s="71" t="s">
        <v>94</v>
      </c>
      <c r="CK5" s="71" t="s">
        <v>95</v>
      </c>
      <c r="CL5" s="71" t="s">
        <v>90</v>
      </c>
      <c r="CM5" s="71" t="s">
        <v>85</v>
      </c>
      <c r="CN5" s="71" t="s">
        <v>86</v>
      </c>
      <c r="CO5" s="71" t="s">
        <v>87</v>
      </c>
      <c r="CP5" s="71" t="s">
        <v>88</v>
      </c>
      <c r="CQ5" s="71" t="s">
        <v>89</v>
      </c>
      <c r="CR5" s="71" t="s">
        <v>91</v>
      </c>
      <c r="CS5" s="71" t="s">
        <v>92</v>
      </c>
      <c r="CT5" s="71" t="s">
        <v>93</v>
      </c>
      <c r="CU5" s="71" t="s">
        <v>94</v>
      </c>
      <c r="CV5" s="71" t="s">
        <v>95</v>
      </c>
      <c r="CW5" s="71" t="s">
        <v>90</v>
      </c>
      <c r="CX5" s="71" t="s">
        <v>85</v>
      </c>
      <c r="CY5" s="71" t="s">
        <v>86</v>
      </c>
      <c r="CZ5" s="71" t="s">
        <v>87</v>
      </c>
      <c r="DA5" s="71" t="s">
        <v>88</v>
      </c>
      <c r="DB5" s="71" t="s">
        <v>89</v>
      </c>
      <c r="DC5" s="71" t="s">
        <v>91</v>
      </c>
      <c r="DD5" s="71" t="s">
        <v>92</v>
      </c>
      <c r="DE5" s="71" t="s">
        <v>93</v>
      </c>
      <c r="DF5" s="71" t="s">
        <v>94</v>
      </c>
      <c r="DG5" s="71" t="s">
        <v>95</v>
      </c>
      <c r="DH5" s="71" t="s">
        <v>90</v>
      </c>
      <c r="DI5" s="71" t="s">
        <v>85</v>
      </c>
      <c r="DJ5" s="71" t="s">
        <v>86</v>
      </c>
      <c r="DK5" s="71" t="s">
        <v>87</v>
      </c>
      <c r="DL5" s="71" t="s">
        <v>88</v>
      </c>
      <c r="DM5" s="71" t="s">
        <v>89</v>
      </c>
      <c r="DN5" s="71" t="s">
        <v>91</v>
      </c>
      <c r="DO5" s="71" t="s">
        <v>92</v>
      </c>
      <c r="DP5" s="71" t="s">
        <v>93</v>
      </c>
      <c r="DQ5" s="71" t="s">
        <v>94</v>
      </c>
      <c r="DR5" s="71" t="s">
        <v>95</v>
      </c>
      <c r="DS5" s="71" t="s">
        <v>90</v>
      </c>
      <c r="DT5" s="71" t="s">
        <v>85</v>
      </c>
      <c r="DU5" s="71" t="s">
        <v>86</v>
      </c>
      <c r="DV5" s="71" t="s">
        <v>87</v>
      </c>
      <c r="DW5" s="71" t="s">
        <v>88</v>
      </c>
      <c r="DX5" s="71" t="s">
        <v>89</v>
      </c>
      <c r="DY5" s="71" t="s">
        <v>91</v>
      </c>
      <c r="DZ5" s="71" t="s">
        <v>92</v>
      </c>
      <c r="EA5" s="71" t="s">
        <v>93</v>
      </c>
      <c r="EB5" s="71" t="s">
        <v>94</v>
      </c>
      <c r="EC5" s="71" t="s">
        <v>95</v>
      </c>
      <c r="ED5" s="71" t="s">
        <v>90</v>
      </c>
      <c r="EE5" s="71" t="s">
        <v>85</v>
      </c>
      <c r="EF5" s="71" t="s">
        <v>86</v>
      </c>
      <c r="EG5" s="71" t="s">
        <v>87</v>
      </c>
      <c r="EH5" s="71" t="s">
        <v>88</v>
      </c>
      <c r="EI5" s="71" t="s">
        <v>89</v>
      </c>
      <c r="EJ5" s="71" t="s">
        <v>91</v>
      </c>
      <c r="EK5" s="71" t="s">
        <v>92</v>
      </c>
      <c r="EL5" s="71" t="s">
        <v>93</v>
      </c>
      <c r="EM5" s="71" t="s">
        <v>94</v>
      </c>
      <c r="EN5" s="71" t="s">
        <v>95</v>
      </c>
      <c r="EO5" s="71" t="s">
        <v>90</v>
      </c>
    </row>
    <row r="6" spans="1:145" s="59" customFormat="1">
      <c r="A6" s="60" t="s">
        <v>96</v>
      </c>
      <c r="B6" s="65">
        <f t="shared" ref="B6:X6" si="1">B7</f>
        <v>2020</v>
      </c>
      <c r="C6" s="65">
        <f t="shared" si="1"/>
        <v>193461</v>
      </c>
      <c r="D6" s="65">
        <f t="shared" si="1"/>
        <v>47</v>
      </c>
      <c r="E6" s="65">
        <f t="shared" si="1"/>
        <v>17</v>
      </c>
      <c r="F6" s="65">
        <f t="shared" si="1"/>
        <v>5</v>
      </c>
      <c r="G6" s="65">
        <f t="shared" si="1"/>
        <v>0</v>
      </c>
      <c r="H6" s="65" t="str">
        <f t="shared" si="1"/>
        <v>山梨県　市川三郷町</v>
      </c>
      <c r="I6" s="65" t="str">
        <f t="shared" si="1"/>
        <v>法非適用</v>
      </c>
      <c r="J6" s="65" t="str">
        <f t="shared" si="1"/>
        <v>下水道事業</v>
      </c>
      <c r="K6" s="65" t="str">
        <f t="shared" si="1"/>
        <v>農業集落排水</v>
      </c>
      <c r="L6" s="65" t="str">
        <f t="shared" si="1"/>
        <v>F2</v>
      </c>
      <c r="M6" s="65" t="str">
        <f t="shared" si="1"/>
        <v>非設置</v>
      </c>
      <c r="N6" s="74" t="str">
        <f t="shared" si="1"/>
        <v>-</v>
      </c>
      <c r="O6" s="74" t="str">
        <f t="shared" si="1"/>
        <v>該当数値なし</v>
      </c>
      <c r="P6" s="74">
        <f t="shared" si="1"/>
        <v>0.65</v>
      </c>
      <c r="Q6" s="74">
        <f t="shared" si="1"/>
        <v>100</v>
      </c>
      <c r="R6" s="74">
        <f t="shared" si="1"/>
        <v>3250</v>
      </c>
      <c r="S6" s="74">
        <f t="shared" si="1"/>
        <v>15499</v>
      </c>
      <c r="T6" s="74">
        <f t="shared" si="1"/>
        <v>75.180000000000007</v>
      </c>
      <c r="U6" s="74">
        <f t="shared" si="1"/>
        <v>206.16</v>
      </c>
      <c r="V6" s="74">
        <f t="shared" si="1"/>
        <v>100</v>
      </c>
      <c r="W6" s="74">
        <f t="shared" si="1"/>
        <v>0.34</v>
      </c>
      <c r="X6" s="74">
        <f t="shared" si="1"/>
        <v>294.12</v>
      </c>
      <c r="Y6" s="82">
        <f t="shared" ref="Y6:AH6" si="2">IF(Y7="",NA(),Y7)</f>
        <v>81.16</v>
      </c>
      <c r="Z6" s="82">
        <f t="shared" si="2"/>
        <v>82.15</v>
      </c>
      <c r="AA6" s="82">
        <f t="shared" si="2"/>
        <v>91.48</v>
      </c>
      <c r="AB6" s="82">
        <f t="shared" si="2"/>
        <v>78.260000000000005</v>
      </c>
      <c r="AC6" s="82">
        <f t="shared" si="2"/>
        <v>78.98</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7412.46</v>
      </c>
      <c r="BG6" s="82">
        <f t="shared" si="5"/>
        <v>6534.26</v>
      </c>
      <c r="BH6" s="82">
        <f t="shared" si="5"/>
        <v>10244.14</v>
      </c>
      <c r="BI6" s="82">
        <f t="shared" si="5"/>
        <v>8121.62</v>
      </c>
      <c r="BJ6" s="82">
        <f t="shared" si="5"/>
        <v>7280.26</v>
      </c>
      <c r="BK6" s="82">
        <f t="shared" si="5"/>
        <v>974.93</v>
      </c>
      <c r="BL6" s="82">
        <f t="shared" si="5"/>
        <v>855.8</v>
      </c>
      <c r="BM6" s="82">
        <f t="shared" si="5"/>
        <v>789.46</v>
      </c>
      <c r="BN6" s="82">
        <f t="shared" si="5"/>
        <v>826.83</v>
      </c>
      <c r="BO6" s="82">
        <f t="shared" si="5"/>
        <v>867.83</v>
      </c>
      <c r="BP6" s="74" t="str">
        <f>IF(BP7="","",IF(BP7="-","【-】","【"&amp;SUBSTITUTE(TEXT(BP7,"#,##0.00"),"-","△")&amp;"】"))</f>
        <v>【832.52】</v>
      </c>
      <c r="BQ6" s="82">
        <f t="shared" ref="BQ6:BZ6" si="6">IF(BQ7="",NA(),BQ7)</f>
        <v>12.95</v>
      </c>
      <c r="BR6" s="82">
        <f t="shared" si="6"/>
        <v>10.88</v>
      </c>
      <c r="BS6" s="82">
        <f t="shared" si="6"/>
        <v>11.28</v>
      </c>
      <c r="BT6" s="82">
        <f t="shared" si="6"/>
        <v>10.75</v>
      </c>
      <c r="BU6" s="82">
        <f t="shared" si="6"/>
        <v>10.25</v>
      </c>
      <c r="BV6" s="82">
        <f t="shared" si="6"/>
        <v>55.32</v>
      </c>
      <c r="BW6" s="82">
        <f t="shared" si="6"/>
        <v>59.8</v>
      </c>
      <c r="BX6" s="82">
        <f t="shared" si="6"/>
        <v>57.77</v>
      </c>
      <c r="BY6" s="82">
        <f t="shared" si="6"/>
        <v>57.31</v>
      </c>
      <c r="BZ6" s="82">
        <f t="shared" si="6"/>
        <v>57.08</v>
      </c>
      <c r="CA6" s="74" t="str">
        <f>IF(CA7="","",IF(CA7="-","【-】","【"&amp;SUBSTITUTE(TEXT(CA7,"#,##0.00"),"-","△")&amp;"】"))</f>
        <v>【60.94】</v>
      </c>
      <c r="CB6" s="82">
        <f t="shared" ref="CB6:CK6" si="7">IF(CB7="",NA(),CB7)</f>
        <v>699.83</v>
      </c>
      <c r="CC6" s="82">
        <f t="shared" si="7"/>
        <v>752.5</v>
      </c>
      <c r="CD6" s="82">
        <f t="shared" si="7"/>
        <v>628.53</v>
      </c>
      <c r="CE6" s="82">
        <f t="shared" si="7"/>
        <v>604.9</v>
      </c>
      <c r="CF6" s="82">
        <f t="shared" si="7"/>
        <v>632.19000000000005</v>
      </c>
      <c r="CG6" s="82">
        <f t="shared" si="7"/>
        <v>283.17</v>
      </c>
      <c r="CH6" s="82">
        <f t="shared" si="7"/>
        <v>263.76</v>
      </c>
      <c r="CI6" s="82">
        <f t="shared" si="7"/>
        <v>274.35000000000002</v>
      </c>
      <c r="CJ6" s="82">
        <f t="shared" si="7"/>
        <v>273.52</v>
      </c>
      <c r="CK6" s="82">
        <f t="shared" si="7"/>
        <v>274.99</v>
      </c>
      <c r="CL6" s="74" t="str">
        <f>IF(CL7="","",IF(CL7="-","【-】","【"&amp;SUBSTITUTE(TEXT(CL7,"#,##0.00"),"-","△")&amp;"】"))</f>
        <v>【253.04】</v>
      </c>
      <c r="CM6" s="82">
        <f t="shared" ref="CM6:CV6" si="8">IF(CM7="",NA(),CM7)</f>
        <v>36.520000000000003</v>
      </c>
      <c r="CN6" s="82">
        <f t="shared" si="8"/>
        <v>40</v>
      </c>
      <c r="CO6" s="82">
        <f t="shared" si="8"/>
        <v>45.22</v>
      </c>
      <c r="CP6" s="82">
        <f t="shared" si="8"/>
        <v>48.7</v>
      </c>
      <c r="CQ6" s="82">
        <f t="shared" si="8"/>
        <v>50.43</v>
      </c>
      <c r="CR6" s="82">
        <f t="shared" si="8"/>
        <v>60.65</v>
      </c>
      <c r="CS6" s="82">
        <f t="shared" si="8"/>
        <v>51.75</v>
      </c>
      <c r="CT6" s="82">
        <f t="shared" si="8"/>
        <v>50.68</v>
      </c>
      <c r="CU6" s="82">
        <f t="shared" si="8"/>
        <v>50.14</v>
      </c>
      <c r="CV6" s="82">
        <f t="shared" si="8"/>
        <v>54.83</v>
      </c>
      <c r="CW6" s="74" t="str">
        <f>IF(CW7="","",IF(CW7="-","【-】","【"&amp;SUBSTITUTE(TEXT(CW7,"#,##0.00"),"-","△")&amp;"】"))</f>
        <v>【54.84】</v>
      </c>
      <c r="CX6" s="82">
        <f t="shared" ref="CX6:DG6" si="9">IF(CX7="",NA(),CX7)</f>
        <v>56.25</v>
      </c>
      <c r="CY6" s="82">
        <f t="shared" si="9"/>
        <v>55.46</v>
      </c>
      <c r="CZ6" s="82">
        <f t="shared" si="9"/>
        <v>59.62</v>
      </c>
      <c r="DA6" s="82">
        <f t="shared" si="9"/>
        <v>62.75</v>
      </c>
      <c r="DB6" s="82">
        <f t="shared" si="9"/>
        <v>63</v>
      </c>
      <c r="DC6" s="82">
        <f t="shared" si="9"/>
        <v>84.58</v>
      </c>
      <c r="DD6" s="82">
        <f t="shared" si="9"/>
        <v>84.84</v>
      </c>
      <c r="DE6" s="82">
        <f t="shared" si="9"/>
        <v>84.86</v>
      </c>
      <c r="DF6" s="82">
        <f t="shared" si="9"/>
        <v>84.98</v>
      </c>
      <c r="DG6" s="82">
        <f t="shared" si="9"/>
        <v>84.7</v>
      </c>
      <c r="DH6" s="74" t="str">
        <f>IF(DH7="","",IF(DH7="-","【-】","【"&amp;SUBSTITUTE(TEXT(DH7,"#,##0.00"),"-","△")&amp;"】"))</f>
        <v>【86.60】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2.0499999999999998</v>
      </c>
      <c r="EK6" s="82">
        <f t="shared" si="12"/>
        <v>1.e-002</v>
      </c>
      <c r="EL6" s="82">
        <f t="shared" si="12"/>
        <v>1.e-002</v>
      </c>
      <c r="EM6" s="82">
        <f t="shared" si="12"/>
        <v>2.e-002</v>
      </c>
      <c r="EN6" s="82">
        <f t="shared" si="12"/>
        <v>0.25</v>
      </c>
      <c r="EO6" s="74" t="str">
        <f>IF(EO7="","",IF(EO7="-","【-】","【"&amp;SUBSTITUTE(TEXT(EO7,"#,##0.00"),"-","△")&amp;"】"))</f>
        <v>【0.16】</v>
      </c>
    </row>
    <row r="7" spans="1:145" s="59" customFormat="1">
      <c r="A7" s="60"/>
      <c r="B7" s="66">
        <v>2020</v>
      </c>
      <c r="C7" s="66">
        <v>193461</v>
      </c>
      <c r="D7" s="66">
        <v>47</v>
      </c>
      <c r="E7" s="66">
        <v>17</v>
      </c>
      <c r="F7" s="66">
        <v>5</v>
      </c>
      <c r="G7" s="66">
        <v>0</v>
      </c>
      <c r="H7" s="66" t="s">
        <v>97</v>
      </c>
      <c r="I7" s="66" t="s">
        <v>98</v>
      </c>
      <c r="J7" s="66" t="s">
        <v>99</v>
      </c>
      <c r="K7" s="66" t="s">
        <v>100</v>
      </c>
      <c r="L7" s="66" t="s">
        <v>101</v>
      </c>
      <c r="M7" s="66" t="s">
        <v>102</v>
      </c>
      <c r="N7" s="75" t="s">
        <v>40</v>
      </c>
      <c r="O7" s="75" t="s">
        <v>103</v>
      </c>
      <c r="P7" s="75">
        <v>0.65</v>
      </c>
      <c r="Q7" s="75">
        <v>100</v>
      </c>
      <c r="R7" s="75">
        <v>3250</v>
      </c>
      <c r="S7" s="75">
        <v>15499</v>
      </c>
      <c r="T7" s="75">
        <v>75.180000000000007</v>
      </c>
      <c r="U7" s="75">
        <v>206.16</v>
      </c>
      <c r="V7" s="75">
        <v>100</v>
      </c>
      <c r="W7" s="75">
        <v>0.34</v>
      </c>
      <c r="X7" s="75">
        <v>294.12</v>
      </c>
      <c r="Y7" s="75">
        <v>81.16</v>
      </c>
      <c r="Z7" s="75">
        <v>82.15</v>
      </c>
      <c r="AA7" s="75">
        <v>91.48</v>
      </c>
      <c r="AB7" s="75">
        <v>78.260000000000005</v>
      </c>
      <c r="AC7" s="75">
        <v>78.98</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7412.46</v>
      </c>
      <c r="BG7" s="75">
        <v>6534.26</v>
      </c>
      <c r="BH7" s="75">
        <v>10244.14</v>
      </c>
      <c r="BI7" s="75">
        <v>8121.62</v>
      </c>
      <c r="BJ7" s="75">
        <v>7280.26</v>
      </c>
      <c r="BK7" s="75">
        <v>974.93</v>
      </c>
      <c r="BL7" s="75">
        <v>855.8</v>
      </c>
      <c r="BM7" s="75">
        <v>789.46</v>
      </c>
      <c r="BN7" s="75">
        <v>826.83</v>
      </c>
      <c r="BO7" s="75">
        <v>867.83</v>
      </c>
      <c r="BP7" s="75">
        <v>832.52</v>
      </c>
      <c r="BQ7" s="75">
        <v>12.95</v>
      </c>
      <c r="BR7" s="75">
        <v>10.88</v>
      </c>
      <c r="BS7" s="75">
        <v>11.28</v>
      </c>
      <c r="BT7" s="75">
        <v>10.75</v>
      </c>
      <c r="BU7" s="75">
        <v>10.25</v>
      </c>
      <c r="BV7" s="75">
        <v>55.32</v>
      </c>
      <c r="BW7" s="75">
        <v>59.8</v>
      </c>
      <c r="BX7" s="75">
        <v>57.77</v>
      </c>
      <c r="BY7" s="75">
        <v>57.31</v>
      </c>
      <c r="BZ7" s="75">
        <v>57.08</v>
      </c>
      <c r="CA7" s="75">
        <v>60.94</v>
      </c>
      <c r="CB7" s="75">
        <v>699.83</v>
      </c>
      <c r="CC7" s="75">
        <v>752.5</v>
      </c>
      <c r="CD7" s="75">
        <v>628.53</v>
      </c>
      <c r="CE7" s="75">
        <v>604.9</v>
      </c>
      <c r="CF7" s="75">
        <v>632.19000000000005</v>
      </c>
      <c r="CG7" s="75">
        <v>283.17</v>
      </c>
      <c r="CH7" s="75">
        <v>263.76</v>
      </c>
      <c r="CI7" s="75">
        <v>274.35000000000002</v>
      </c>
      <c r="CJ7" s="75">
        <v>273.52</v>
      </c>
      <c r="CK7" s="75">
        <v>274.99</v>
      </c>
      <c r="CL7" s="75">
        <v>253.04</v>
      </c>
      <c r="CM7" s="75">
        <v>36.520000000000003</v>
      </c>
      <c r="CN7" s="75">
        <v>40</v>
      </c>
      <c r="CO7" s="75">
        <v>45.22</v>
      </c>
      <c r="CP7" s="75">
        <v>48.7</v>
      </c>
      <c r="CQ7" s="75">
        <v>50.43</v>
      </c>
      <c r="CR7" s="75">
        <v>60.65</v>
      </c>
      <c r="CS7" s="75">
        <v>51.75</v>
      </c>
      <c r="CT7" s="75">
        <v>50.68</v>
      </c>
      <c r="CU7" s="75">
        <v>50.14</v>
      </c>
      <c r="CV7" s="75">
        <v>54.83</v>
      </c>
      <c r="CW7" s="75">
        <v>54.84</v>
      </c>
      <c r="CX7" s="75">
        <v>56.25</v>
      </c>
      <c r="CY7" s="75">
        <v>55.46</v>
      </c>
      <c r="CZ7" s="75">
        <v>59.62</v>
      </c>
      <c r="DA7" s="75">
        <v>62.75</v>
      </c>
      <c r="DB7" s="75">
        <v>63</v>
      </c>
      <c r="DC7" s="75">
        <v>84.58</v>
      </c>
      <c r="DD7" s="75">
        <v>84.84</v>
      </c>
      <c r="DE7" s="75">
        <v>84.86</v>
      </c>
      <c r="DF7" s="75">
        <v>84.98</v>
      </c>
      <c r="DG7" s="75">
        <v>84.7</v>
      </c>
      <c r="DH7" s="75">
        <v>86.6</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2.0499999999999998</v>
      </c>
      <c r="EK7" s="75">
        <v>1.e-002</v>
      </c>
      <c r="EL7" s="75">
        <v>1.e-002</v>
      </c>
      <c r="EM7" s="75">
        <v>2.e-002</v>
      </c>
      <c r="EN7" s="75">
        <v>0.25</v>
      </c>
      <c r="EO7" s="75">
        <v>0.16</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32</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IMPCA220013a</cp:lastModifiedBy>
  <cp:lastPrinted>2022-01-24T01:19:50Z</cp:lastPrinted>
  <dcterms:created xsi:type="dcterms:W3CDTF">2021-12-03T07:58:15Z</dcterms:created>
  <dcterms:modified xsi:type="dcterms:W3CDTF">2022-01-24T06:18:42Z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2022-01-24T06:18:42Z</vt:filetime>
  </property>
</Properties>
</file>