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62WcRv9ZWBmO7XA9Ht9lNgwp1Cau7lkVZktFvK/lbiB/iLXOpr/ikLGgGnyZFNJMCCWp6QGU45N/K45/8X8zg==" workbookSaltValue="ztvfJyqbuMXBjZMg8m3ju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<sst xmlns="http://schemas.openxmlformats.org/spreadsheetml/2006/main" xmlns:r="http://schemas.openxmlformats.org/officeDocument/2006/relationships" count="116" uniqueCount="116">
  <si>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</si>
  <si>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</si>
  <si>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</si>
  <si>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</si>
  <si>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</si>
  <si>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</si>
  <si>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</si>
  <si>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</si>
  <si>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</si>
  <si>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</si>
  <si>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</si>
  <si>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</si>
  <si>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</si>
  <si>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</si>
  <si>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</si>
  <si>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</si>
  <si>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</si>
  <si>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</si>
  <si>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</si>
  <si>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</si>
  <si>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</si>
  <si>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</si>
  <si>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</si>
  <si>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</si>
  <si>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</si>
  <si>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</si>
  <si>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</si>
  <si>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</si>
  <si>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</si>
  <si>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</si>
  <si>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</si>
  <si>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</si>
  <si>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</si>
  <si>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</si>
  <si>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</si>
  <si>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</si>
  <si>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</si>
  <si>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</si>
  <si>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　収益的収支比率について、維持管理費等の増加により昨年より悪化している。
　企業債残高対事業規模比率については、事業規模が昨年に比べ大きくなり、今回は上昇傾向となった。
　経費回収率については、事業規模が大きくなったため回収率は、昨年に比べ減少した。
　汚水処理原価については、維持管理費等の増加により昨年に比べ上昇している。
　水洗化率については、昨年に引き続き下水道への接続が増えたことにより上昇傾向となっている。
　今後は、維持管理費等の費用の抑制は難しく、増加が見込まれるため、適正な使用料の改正が必要である。</t>
    <rPh sb="1" eb="4">
      <t>シュウエキテキ</t>
    </rPh>
    <rPh sb="4" eb="8">
      <t>シュウシヒリツ</t>
    </rPh>
    <rPh sb="13" eb="17">
      <t>イジカンリ</t>
    </rPh>
    <rPh sb="17" eb="18">
      <t>ヒ</t>
    </rPh>
    <rPh sb="18" eb="19">
      <t>トウ</t>
    </rPh>
    <rPh sb="20" eb="22">
      <t>ゾウカ</t>
    </rPh>
    <rPh sb="25" eb="27">
      <t>サクネン</t>
    </rPh>
    <rPh sb="29" eb="31">
      <t>アッカ</t>
    </rPh>
    <rPh sb="38" eb="40">
      <t>キギョウ</t>
    </rPh>
    <rPh sb="40" eb="41">
      <t>サイ</t>
    </rPh>
    <rPh sb="41" eb="43">
      <t>ザンダカ</t>
    </rPh>
    <rPh sb="43" eb="44">
      <t>タイ</t>
    </rPh>
    <rPh sb="44" eb="46">
      <t>ジギョウ</t>
    </rPh>
    <rPh sb="46" eb="48">
      <t>キボ</t>
    </rPh>
    <rPh sb="48" eb="50">
      <t>ヒリツ</t>
    </rPh>
    <rPh sb="56" eb="58">
      <t>ジギョウ</t>
    </rPh>
    <rPh sb="58" eb="60">
      <t>キボ</t>
    </rPh>
    <rPh sb="102" eb="103">
      <t>オオ</t>
    </rPh>
    <rPh sb="127" eb="131">
      <t>オスイショリ</t>
    </rPh>
    <rPh sb="131" eb="133">
      <t>ゲンカ</t>
    </rPh>
    <rPh sb="139" eb="143">
      <t>イジカンリ</t>
    </rPh>
    <rPh sb="143" eb="144">
      <t>ヒ</t>
    </rPh>
    <rPh sb="144" eb="145">
      <t>トウ</t>
    </rPh>
    <rPh sb="146" eb="148">
      <t>ゾウカ</t>
    </rPh>
    <rPh sb="151" eb="153">
      <t>サクネン</t>
    </rPh>
    <rPh sb="154" eb="155">
      <t>クラ</t>
    </rPh>
    <rPh sb="165" eb="168">
      <t>スイセンカ</t>
    </rPh>
    <rPh sb="168" eb="169">
      <t>リツ</t>
    </rPh>
    <rPh sb="175" eb="177">
      <t>サクネン</t>
    </rPh>
    <rPh sb="178" eb="179">
      <t>ヒ</t>
    </rPh>
    <rPh sb="180" eb="181">
      <t>ツヅ</t>
    </rPh>
    <rPh sb="182" eb="185">
      <t>ゲスイドウ</t>
    </rPh>
    <rPh sb="187" eb="189">
      <t>セツゾク</t>
    </rPh>
    <rPh sb="190" eb="191">
      <t>フ</t>
    </rPh>
    <rPh sb="198" eb="200">
      <t>ジョウショウ</t>
    </rPh>
    <rPh sb="200" eb="202">
      <t>ケイコウ</t>
    </rPh>
    <phoneticPr fontId="1"/>
  </si>
  <si>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</si>
  <si>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</si>
  <si>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</si>
  <si>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</si>
  <si>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</si>
  <si>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</si>
  <si>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</si>
  <si>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</si>
  <si>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</si>
  <si>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</si>
  <si>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</si>
  <si>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</si>
  <si>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</si>
  <si>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</si>
  <si>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</si>
  <si>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</si>
  <si>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</si>
  <si>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</si>
  <si>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</si>
  <si>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</si>
  <si>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</si>
  <si>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</si>
  <si>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</si>
  <si>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</si>
  <si>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</si>
  <si>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</si>
  <si>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</si>
  <si>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</si>
  <si>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</si>
  <si>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</si>
  <si>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</si>
  <si>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</si>
  <si>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</si>
  <si>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</si>
  <si>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</si>
  <si>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</si>
  <si>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</si>
  <si>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</si>
  <si>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</si>
  <si>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</si>
  <si>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</si>
  <si>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</si>
  <si>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</si>
  <si>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</si>
  <si>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</si>
  <si>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</si>
  <si>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</si>
  <si>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</si>
  <si>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</si>
  <si>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</si>
  <si>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</si>
  <si>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</si>
  <si>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</si>
  <si>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</si>
  <si>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</si>
  <si>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</si>
  <si>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</si>
  <si>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</si>
  <si>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</si>
  <si>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山梨県　市川三郷町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</si>
  <si>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</si>
  <si>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</si>
  <si>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</si>
  <si>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</si>
  <si>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</si>
  <si>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</si>
  <si>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</si>
  <si>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</si>
  <si>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</si>
  <si>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</si>
  <si>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</si>
  <si>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</si>
  <si>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</si>
  <si>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</si>
  <si>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</si>
  <si>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下水道施設の耐用年数未到来のため、管渠改善率０％となっているが、今後は多くの管渠の改善が見込まれるため更新計画の策定が必要となる。</t>
    <rPh sb="0" eb="3">
      <t>ゲスイドウ</t>
    </rPh>
    <rPh sb="3" eb="5">
      <t>シセツ</t>
    </rPh>
    <rPh sb="6" eb="10">
      <t>タイヨウネンスウ</t>
    </rPh>
    <rPh sb="10" eb="13">
      <t>ミトウライ</t>
    </rPh>
    <rPh sb="17" eb="19">
      <t>カンキョ</t>
    </rPh>
    <rPh sb="19" eb="21">
      <t>カイゼン</t>
    </rPh>
    <rPh sb="21" eb="22">
      <t>リツ</t>
    </rPh>
    <rPh sb="32" eb="34">
      <t>コンゴ</t>
    </rPh>
    <rPh sb="35" eb="36">
      <t>オオ</t>
    </rPh>
    <rPh sb="38" eb="40">
      <t>カンキョ</t>
    </rPh>
    <rPh sb="41" eb="43">
      <t>カイゼン</t>
    </rPh>
    <rPh sb="44" eb="46">
      <t>ミコ</t>
    </rPh>
    <rPh sb="51" eb="53">
      <t>コウシン</t>
    </rPh>
    <rPh sb="53" eb="55">
      <t>ケイカク</t>
    </rPh>
    <rPh sb="56" eb="58">
      <t>サクテイ</t>
    </rPh>
    <rPh sb="59" eb="61">
      <t>ヒツヨウ</t>
    </rPh>
    <phoneticPr fontId="1"/>
  </si>
  <si>
    <t>　耐震化計画との整合性を図りながら更新計画を策定し、事業実施を検討していく。経費回収率は、事業実施と使用料のバランスを考えると共に、今後は適正な使用料の改正をおこなう必要がある。
　</t>
    <rPh sb="1" eb="3">
      <t>タイシン</t>
    </rPh>
    <rPh sb="3" eb="4">
      <t>カ</t>
    </rPh>
    <rPh sb="4" eb="6">
      <t>ケイカク</t>
    </rPh>
    <rPh sb="8" eb="11">
      <t>セイゴウセイ</t>
    </rPh>
    <rPh sb="12" eb="13">
      <t>ハカ</t>
    </rPh>
    <rPh sb="17" eb="19">
      <t>コウシン</t>
    </rPh>
    <rPh sb="19" eb="21">
      <t>ケイカク</t>
    </rPh>
    <rPh sb="22" eb="24">
      <t>サクテイ</t>
    </rPh>
    <rPh sb="26" eb="28">
      <t>ジギョウ</t>
    </rPh>
    <rPh sb="28" eb="30">
      <t>ジッシ</t>
    </rPh>
    <rPh sb="31" eb="33">
      <t>ケントウ</t>
    </rPh>
    <rPh sb="38" eb="40">
      <t>ケイヒ</t>
    </rPh>
    <rPh sb="40" eb="42">
      <t>カイシュウ</t>
    </rPh>
    <rPh sb="42" eb="43">
      <t>リツ</t>
    </rPh>
    <rPh sb="45" eb="47">
      <t>ジギョウ</t>
    </rPh>
    <rPh sb="47" eb="49">
      <t>ジッシ</t>
    </rPh>
    <rPh sb="50" eb="53">
      <t>シヨウリョウ</t>
    </rPh>
    <rPh sb="59" eb="60">
      <t>カンガ</t>
    </rPh>
    <rPh sb="63" eb="64">
      <t>トモ</t>
    </rPh>
    <rPh sb="66" eb="68">
      <t>コンゴ</t>
    </rPh>
    <rPh sb="69" eb="71">
      <t>テキセイ</t>
    </rPh>
    <rPh sb="72" eb="75">
      <t>シヨウリョウ</t>
    </rPh>
    <rPh sb="76" eb="78">
      <t>カイセイ</t>
    </rPh>
    <rPh sb="83" eb="85">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</si>
</sst>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0.13</c:v>
                </c:pt>
                <c:pt idx="3">
                  <c:v>0.36</c:v>
                </c:pt>
                <c:pt idx="4">
                  <c:v>0.39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37.549999999999997</c:v>
                </c:pt>
                <c:pt idx="1">
                  <c:v>38.75</c:v>
                </c:pt>
                <c:pt idx="2">
                  <c:v>36.56</c:v>
                </c:pt>
                <c:pt idx="3">
                  <c:v>37.24</c:v>
                </c:pt>
                <c:pt idx="4">
                  <c:v>36.14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42.9</c:v>
                </c:pt>
                <c:pt idx="1">
                  <c:v>43.36</c:v>
                </c:pt>
                <c:pt idx="2">
                  <c:v>42.56</c:v>
                </c:pt>
                <c:pt idx="3">
                  <c:v>42.47</c:v>
                </c:pt>
                <c:pt idx="4">
                  <c:v>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79.69</c:v>
                </c:pt>
                <c:pt idx="1">
                  <c:v>79.92</c:v>
                </c:pt>
                <c:pt idx="2">
                  <c:v>80.56</c:v>
                </c:pt>
                <c:pt idx="3">
                  <c:v>84.01</c:v>
                </c:pt>
                <c:pt idx="4">
                  <c:v>84.66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83.5</c:v>
                </c:pt>
                <c:pt idx="1">
                  <c:v>83.06</c:v>
                </c:pt>
                <c:pt idx="2">
                  <c:v>83.32</c:v>
                </c:pt>
                <c:pt idx="3">
                  <c:v>83.75</c:v>
                </c:pt>
                <c:pt idx="4">
                  <c:v>84.19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71.03</c:v>
                </c:pt>
                <c:pt idx="1">
                  <c:v>73.47</c:v>
                </c:pt>
                <c:pt idx="2">
                  <c:v>74.959999999999994</c:v>
                </c:pt>
                <c:pt idx="3">
                  <c:v>79.5</c:v>
                </c:pt>
                <c:pt idx="4">
                  <c:v>75.78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1928.09</c:v>
                </c:pt>
                <c:pt idx="1">
                  <c:v>1388.55</c:v>
                </c:pt>
                <c:pt idx="2">
                  <c:v>1757.6</c:v>
                </c:pt>
                <c:pt idx="3">
                  <c:v>1627.23</c:v>
                </c:pt>
                <c:pt idx="4">
                  <c:v>1994.66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1298.9100000000001</c:v>
                </c:pt>
                <c:pt idx="1">
                  <c:v>1243.71</c:v>
                </c:pt>
                <c:pt idx="2">
                  <c:v>1194.1500000000001</c:v>
                </c:pt>
                <c:pt idx="3">
                  <c:v>1206.79</c:v>
                </c:pt>
                <c:pt idx="4">
                  <c:v>1258.43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46.21</c:v>
                </c:pt>
                <c:pt idx="1">
                  <c:v>48.51</c:v>
                </c:pt>
                <c:pt idx="2">
                  <c:v>38.94</c:v>
                </c:pt>
                <c:pt idx="3">
                  <c:v>39.130000000000003</c:v>
                </c:pt>
                <c:pt idx="4">
                  <c:v>34.96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69.87</c:v>
                </c:pt>
                <c:pt idx="1">
                  <c:v>74.3</c:v>
                </c:pt>
                <c:pt idx="2">
                  <c:v>72.260000000000005</c:v>
                </c:pt>
                <c:pt idx="3">
                  <c:v>71.84</c:v>
                </c:pt>
                <c:pt idx="4">
                  <c:v>73.36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263.75</c:v>
                </c:pt>
                <c:pt idx="1">
                  <c:v>238.65</c:v>
                </c:pt>
                <c:pt idx="2">
                  <c:v>307.73</c:v>
                </c:pt>
                <c:pt idx="3">
                  <c:v>300.63</c:v>
                </c:pt>
                <c:pt idx="4">
                  <c:v>351.22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234.96</c:v>
                </c:pt>
                <c:pt idx="1">
                  <c:v>221.81</c:v>
                </c:pt>
                <c:pt idx="2">
                  <c:v>230.02</c:v>
                </c:pt>
                <c:pt idx="3">
                  <c:v>228.47</c:v>
                </c:pt>
                <c:pt idx="4">
                  <c:v>224.88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【1,260.21】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【215.41】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Q1" zoomScale="82" zoomScaleNormal="82"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山梨県　市川三郷町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14</v>
      </c>
      <c r="J7" s="5"/>
      <c r="K7" s="5"/>
      <c r="L7" s="5"/>
      <c r="M7" s="5"/>
      <c r="N7" s="5"/>
      <c r="O7" s="5"/>
      <c r="P7" s="5" t="s">
        <v>6</v>
      </c>
      <c r="Q7" s="5"/>
      <c r="R7" s="5"/>
      <c r="S7" s="5"/>
      <c r="T7" s="5"/>
      <c r="U7" s="5"/>
      <c r="V7" s="5"/>
      <c r="W7" s="5" t="s">
        <v>16</v>
      </c>
      <c r="X7" s="5"/>
      <c r="Y7" s="5"/>
      <c r="Z7" s="5"/>
      <c r="AA7" s="5"/>
      <c r="AB7" s="5"/>
      <c r="AC7" s="5"/>
      <c r="AD7" s="5" t="s">
        <v>5</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15499</v>
      </c>
      <c r="AM8" s="22"/>
      <c r="AN8" s="22"/>
      <c r="AO8" s="22"/>
      <c r="AP8" s="22"/>
      <c r="AQ8" s="22"/>
      <c r="AR8" s="22"/>
      <c r="AS8" s="22"/>
      <c r="AT8" s="7">
        <f>データ!T6</f>
        <v>75.180000000000007</v>
      </c>
      <c r="AU8" s="7"/>
      <c r="AV8" s="7"/>
      <c r="AW8" s="7"/>
      <c r="AX8" s="7"/>
      <c r="AY8" s="7"/>
      <c r="AZ8" s="7"/>
      <c r="BA8" s="7"/>
      <c r="BB8" s="7">
        <f>データ!U6</f>
        <v>206.16</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9" t="s">
        <v>36</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16.23</v>
      </c>
      <c r="Q10" s="7"/>
      <c r="R10" s="7"/>
      <c r="S10" s="7"/>
      <c r="T10" s="7"/>
      <c r="U10" s="7"/>
      <c r="V10" s="7"/>
      <c r="W10" s="7">
        <f>データ!Q6</f>
        <v>100</v>
      </c>
      <c r="X10" s="7"/>
      <c r="Y10" s="7"/>
      <c r="Z10" s="7"/>
      <c r="AA10" s="7"/>
      <c r="AB10" s="7"/>
      <c r="AC10" s="7"/>
      <c r="AD10" s="22">
        <f>データ!R6</f>
        <v>1980</v>
      </c>
      <c r="AE10" s="22"/>
      <c r="AF10" s="22"/>
      <c r="AG10" s="22"/>
      <c r="AH10" s="22"/>
      <c r="AI10" s="22"/>
      <c r="AJ10" s="22"/>
      <c r="AK10" s="2"/>
      <c r="AL10" s="22">
        <f>データ!V6</f>
        <v>2503</v>
      </c>
      <c r="AM10" s="22"/>
      <c r="AN10" s="22"/>
      <c r="AO10" s="22"/>
      <c r="AP10" s="22"/>
      <c r="AQ10" s="22"/>
      <c r="AR10" s="22"/>
      <c r="AS10" s="22"/>
      <c r="AT10" s="7">
        <f>データ!W6</f>
        <v>1.0900000000000001</v>
      </c>
      <c r="AU10" s="7"/>
      <c r="AV10" s="7"/>
      <c r="AW10" s="7"/>
      <c r="AX10" s="7"/>
      <c r="AY10" s="7"/>
      <c r="AZ10" s="7"/>
      <c r="BA10" s="7"/>
      <c r="BB10" s="7">
        <f>データ!X6</f>
        <v>2296.33</v>
      </c>
      <c r="BC10" s="7"/>
      <c r="BD10" s="7"/>
      <c r="BE10" s="7"/>
      <c r="BF10" s="7"/>
      <c r="BG10" s="7"/>
      <c r="BH10" s="7"/>
      <c r="BI10" s="7"/>
      <c r="BJ10" s="2"/>
      <c r="BK10" s="2"/>
      <c r="BL10" s="30" t="s">
        <v>40</v>
      </c>
      <c r="BM10" s="40"/>
      <c r="BN10" s="47" t="s">
        <v>41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43</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44</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c r="C84" s="2"/>
    </row>
    <row r="85" spans="1:78" hidden="1">
      <c r="B85" s="12" t="s">
        <v>46</v>
      </c>
      <c r="C85" s="12"/>
      <c r="D85" s="12"/>
      <c r="E85" s="12" t="s">
        <v>48</v>
      </c>
      <c r="F85" s="12" t="s">
        <v>49</v>
      </c>
      <c r="G85" s="12" t="s">
        <v>50</v>
      </c>
      <c r="H85" s="12" t="s">
        <v>0</v>
      </c>
      <c r="I85" s="12" t="s">
        <v>8</v>
      </c>
      <c r="J85" s="12" t="s">
        <v>51</v>
      </c>
      <c r="K85" s="12" t="s">
        <v>52</v>
      </c>
      <c r="L85" s="12" t="s">
        <v>34</v>
      </c>
      <c r="M85" s="12" t="s">
        <v>37</v>
      </c>
      <c r="N85" s="12" t="s">
        <v>53</v>
      </c>
      <c r="O85" s="12" t="s">
        <v>55</v>
      </c>
    </row>
    <row r="86" spans="1:78" hidden="1">
      <c r="B86" s="12"/>
      <c r="C86" s="12"/>
      <c r="D86" s="12"/>
      <c r="E86" s="12" t="str">
        <f>データ!AI6</f>
        <v/>
      </c>
      <c r="F86" s="12" t="s">
        <v>42</v>
      </c>
      <c r="G86" s="12" t="s">
        <v>42</v>
      </c>
      <c r="H86" s="12" t="str">
        <f>データ!BP6</f>
        <v>【1,260.21】</v>
      </c>
      <c r="I86" s="12" t="str">
        <f>データ!CA6</f>
        <v>【75.29】</v>
      </c>
      <c r="J86" s="12" t="str">
        <f>データ!CL6</f>
        <v>【215.41】</v>
      </c>
      <c r="K86" s="12" t="str">
        <f>データ!CW6</f>
        <v>【42.90】</v>
      </c>
      <c r="L86" s="12" t="str">
        <f>データ!DH6</f>
        <v>【84.75】</v>
      </c>
      <c r="M86" s="12" t="s">
        <v>42</v>
      </c>
      <c r="N86" s="12" t="s">
        <v>42</v>
      </c>
      <c r="O86" s="12" t="str">
        <f>データ!EO6</f>
        <v>【0.30】</v>
      </c>
    </row>
  </sheetData>
  <sheetProtection algorithmName="SHA-512" hashValue="f21goPvKRaqq44/RQwUMpc7W7efOmv/jEvmM9QqVsTCFhTlHxcokkEmx/LA7l/D9OYqfftZpJ4kaFbKREFglFg==" saltValue="ckjMg2DNY6LkA1pt/2M0/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33</v>
      </c>
      <c r="C3" s="62" t="s">
        <v>60</v>
      </c>
      <c r="D3" s="62" t="s">
        <v>61</v>
      </c>
      <c r="E3" s="62" t="s">
        <v>4</v>
      </c>
      <c r="F3" s="62" t="s">
        <v>3</v>
      </c>
      <c r="G3" s="62" t="s">
        <v>27</v>
      </c>
      <c r="H3" s="69" t="s">
        <v>57</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47</v>
      </c>
      <c r="AK4" s="81"/>
      <c r="AL4" s="81"/>
      <c r="AM4" s="81"/>
      <c r="AN4" s="81"/>
      <c r="AO4" s="81"/>
      <c r="AP4" s="81"/>
      <c r="AQ4" s="81"/>
      <c r="AR4" s="81"/>
      <c r="AS4" s="81"/>
      <c r="AT4" s="81"/>
      <c r="AU4" s="81" t="s">
        <v>29</v>
      </c>
      <c r="AV4" s="81"/>
      <c r="AW4" s="81"/>
      <c r="AX4" s="81"/>
      <c r="AY4" s="81"/>
      <c r="AZ4" s="81"/>
      <c r="BA4" s="81"/>
      <c r="BB4" s="81"/>
      <c r="BC4" s="81"/>
      <c r="BD4" s="81"/>
      <c r="BE4" s="81"/>
      <c r="BF4" s="81" t="s">
        <v>64</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66</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5</v>
      </c>
      <c r="N5" s="71" t="s">
        <v>76</v>
      </c>
      <c r="O5" s="71" t="s">
        <v>77</v>
      </c>
      <c r="P5" s="71" t="s">
        <v>78</v>
      </c>
      <c r="Q5" s="71" t="s">
        <v>79</v>
      </c>
      <c r="R5" s="71" t="s">
        <v>80</v>
      </c>
      <c r="S5" s="71" t="s">
        <v>81</v>
      </c>
      <c r="T5" s="71" t="s">
        <v>82</v>
      </c>
      <c r="U5" s="71" t="s">
        <v>65</v>
      </c>
      <c r="V5" s="71" t="s">
        <v>83</v>
      </c>
      <c r="W5" s="71" t="s">
        <v>84</v>
      </c>
      <c r="X5" s="71" t="s">
        <v>85</v>
      </c>
      <c r="Y5" s="71" t="s">
        <v>86</v>
      </c>
      <c r="Z5" s="71" t="s">
        <v>87</v>
      </c>
      <c r="AA5" s="71" t="s">
        <v>88</v>
      </c>
      <c r="AB5" s="71" t="s">
        <v>89</v>
      </c>
      <c r="AC5" s="71" t="s">
        <v>90</v>
      </c>
      <c r="AD5" s="71" t="s">
        <v>92</v>
      </c>
      <c r="AE5" s="71" t="s">
        <v>93</v>
      </c>
      <c r="AF5" s="71" t="s">
        <v>94</v>
      </c>
      <c r="AG5" s="71" t="s">
        <v>95</v>
      </c>
      <c r="AH5" s="71" t="s">
        <v>96</v>
      </c>
      <c r="AI5" s="71" t="s">
        <v>46</v>
      </c>
      <c r="AJ5" s="71" t="s">
        <v>86</v>
      </c>
      <c r="AK5" s="71" t="s">
        <v>87</v>
      </c>
      <c r="AL5" s="71" t="s">
        <v>88</v>
      </c>
      <c r="AM5" s="71" t="s">
        <v>89</v>
      </c>
      <c r="AN5" s="71" t="s">
        <v>90</v>
      </c>
      <c r="AO5" s="71" t="s">
        <v>92</v>
      </c>
      <c r="AP5" s="71" t="s">
        <v>93</v>
      </c>
      <c r="AQ5" s="71" t="s">
        <v>94</v>
      </c>
      <c r="AR5" s="71" t="s">
        <v>95</v>
      </c>
      <c r="AS5" s="71" t="s">
        <v>96</v>
      </c>
      <c r="AT5" s="71" t="s">
        <v>91</v>
      </c>
      <c r="AU5" s="71" t="s">
        <v>86</v>
      </c>
      <c r="AV5" s="71" t="s">
        <v>87</v>
      </c>
      <c r="AW5" s="71" t="s">
        <v>88</v>
      </c>
      <c r="AX5" s="71" t="s">
        <v>89</v>
      </c>
      <c r="AY5" s="71" t="s">
        <v>90</v>
      </c>
      <c r="AZ5" s="71" t="s">
        <v>92</v>
      </c>
      <c r="BA5" s="71" t="s">
        <v>93</v>
      </c>
      <c r="BB5" s="71" t="s">
        <v>94</v>
      </c>
      <c r="BC5" s="71" t="s">
        <v>95</v>
      </c>
      <c r="BD5" s="71" t="s">
        <v>96</v>
      </c>
      <c r="BE5" s="71" t="s">
        <v>91</v>
      </c>
      <c r="BF5" s="71" t="s">
        <v>86</v>
      </c>
      <c r="BG5" s="71" t="s">
        <v>87</v>
      </c>
      <c r="BH5" s="71" t="s">
        <v>88</v>
      </c>
      <c r="BI5" s="71" t="s">
        <v>89</v>
      </c>
      <c r="BJ5" s="71" t="s">
        <v>90</v>
      </c>
      <c r="BK5" s="71" t="s">
        <v>92</v>
      </c>
      <c r="BL5" s="71" t="s">
        <v>93</v>
      </c>
      <c r="BM5" s="71" t="s">
        <v>94</v>
      </c>
      <c r="BN5" s="71" t="s">
        <v>95</v>
      </c>
      <c r="BO5" s="71" t="s">
        <v>96</v>
      </c>
      <c r="BP5" s="71" t="s">
        <v>91</v>
      </c>
      <c r="BQ5" s="71" t="s">
        <v>86</v>
      </c>
      <c r="BR5" s="71" t="s">
        <v>87</v>
      </c>
      <c r="BS5" s="71" t="s">
        <v>88</v>
      </c>
      <c r="BT5" s="71" t="s">
        <v>89</v>
      </c>
      <c r="BU5" s="71" t="s">
        <v>90</v>
      </c>
      <c r="BV5" s="71" t="s">
        <v>92</v>
      </c>
      <c r="BW5" s="71" t="s">
        <v>93</v>
      </c>
      <c r="BX5" s="71" t="s">
        <v>94</v>
      </c>
      <c r="BY5" s="71" t="s">
        <v>95</v>
      </c>
      <c r="BZ5" s="71" t="s">
        <v>96</v>
      </c>
      <c r="CA5" s="71" t="s">
        <v>91</v>
      </c>
      <c r="CB5" s="71" t="s">
        <v>86</v>
      </c>
      <c r="CC5" s="71" t="s">
        <v>87</v>
      </c>
      <c r="CD5" s="71" t="s">
        <v>88</v>
      </c>
      <c r="CE5" s="71" t="s">
        <v>89</v>
      </c>
      <c r="CF5" s="71" t="s">
        <v>90</v>
      </c>
      <c r="CG5" s="71" t="s">
        <v>92</v>
      </c>
      <c r="CH5" s="71" t="s">
        <v>93</v>
      </c>
      <c r="CI5" s="71" t="s">
        <v>94</v>
      </c>
      <c r="CJ5" s="71" t="s">
        <v>95</v>
      </c>
      <c r="CK5" s="71" t="s">
        <v>96</v>
      </c>
      <c r="CL5" s="71" t="s">
        <v>91</v>
      </c>
      <c r="CM5" s="71" t="s">
        <v>86</v>
      </c>
      <c r="CN5" s="71" t="s">
        <v>87</v>
      </c>
      <c r="CO5" s="71" t="s">
        <v>88</v>
      </c>
      <c r="CP5" s="71" t="s">
        <v>89</v>
      </c>
      <c r="CQ5" s="71" t="s">
        <v>90</v>
      </c>
      <c r="CR5" s="71" t="s">
        <v>92</v>
      </c>
      <c r="CS5" s="71" t="s">
        <v>93</v>
      </c>
      <c r="CT5" s="71" t="s">
        <v>94</v>
      </c>
      <c r="CU5" s="71" t="s">
        <v>95</v>
      </c>
      <c r="CV5" s="71" t="s">
        <v>96</v>
      </c>
      <c r="CW5" s="71" t="s">
        <v>91</v>
      </c>
      <c r="CX5" s="71" t="s">
        <v>86</v>
      </c>
      <c r="CY5" s="71" t="s">
        <v>87</v>
      </c>
      <c r="CZ5" s="71" t="s">
        <v>88</v>
      </c>
      <c r="DA5" s="71" t="s">
        <v>89</v>
      </c>
      <c r="DB5" s="71" t="s">
        <v>90</v>
      </c>
      <c r="DC5" s="71" t="s">
        <v>92</v>
      </c>
      <c r="DD5" s="71" t="s">
        <v>93</v>
      </c>
      <c r="DE5" s="71" t="s">
        <v>94</v>
      </c>
      <c r="DF5" s="71" t="s">
        <v>95</v>
      </c>
      <c r="DG5" s="71" t="s">
        <v>96</v>
      </c>
      <c r="DH5" s="71" t="s">
        <v>91</v>
      </c>
      <c r="DI5" s="71" t="s">
        <v>86</v>
      </c>
      <c r="DJ5" s="71" t="s">
        <v>87</v>
      </c>
      <c r="DK5" s="71" t="s">
        <v>88</v>
      </c>
      <c r="DL5" s="71" t="s">
        <v>89</v>
      </c>
      <c r="DM5" s="71" t="s">
        <v>90</v>
      </c>
      <c r="DN5" s="71" t="s">
        <v>92</v>
      </c>
      <c r="DO5" s="71" t="s">
        <v>93</v>
      </c>
      <c r="DP5" s="71" t="s">
        <v>94</v>
      </c>
      <c r="DQ5" s="71" t="s">
        <v>95</v>
      </c>
      <c r="DR5" s="71" t="s">
        <v>96</v>
      </c>
      <c r="DS5" s="71" t="s">
        <v>91</v>
      </c>
      <c r="DT5" s="71" t="s">
        <v>86</v>
      </c>
      <c r="DU5" s="71" t="s">
        <v>87</v>
      </c>
      <c r="DV5" s="71" t="s">
        <v>88</v>
      </c>
      <c r="DW5" s="71" t="s">
        <v>89</v>
      </c>
      <c r="DX5" s="71" t="s">
        <v>90</v>
      </c>
      <c r="DY5" s="71" t="s">
        <v>92</v>
      </c>
      <c r="DZ5" s="71" t="s">
        <v>93</v>
      </c>
      <c r="EA5" s="71" t="s">
        <v>94</v>
      </c>
      <c r="EB5" s="71" t="s">
        <v>95</v>
      </c>
      <c r="EC5" s="71" t="s">
        <v>96</v>
      </c>
      <c r="ED5" s="71" t="s">
        <v>91</v>
      </c>
      <c r="EE5" s="71" t="s">
        <v>86</v>
      </c>
      <c r="EF5" s="71" t="s">
        <v>87</v>
      </c>
      <c r="EG5" s="71" t="s">
        <v>88</v>
      </c>
      <c r="EH5" s="71" t="s">
        <v>89</v>
      </c>
      <c r="EI5" s="71" t="s">
        <v>90</v>
      </c>
      <c r="EJ5" s="71" t="s">
        <v>92</v>
      </c>
      <c r="EK5" s="71" t="s">
        <v>93</v>
      </c>
      <c r="EL5" s="71" t="s">
        <v>94</v>
      </c>
      <c r="EM5" s="71" t="s">
        <v>95</v>
      </c>
      <c r="EN5" s="71" t="s">
        <v>96</v>
      </c>
      <c r="EO5" s="71" t="s">
        <v>91</v>
      </c>
    </row>
    <row r="6" spans="1:145" s="59" customFormat="1">
      <c r="A6" s="60" t="s">
        <v>97</v>
      </c>
      <c r="B6" s="65">
        <f t="shared" ref="B6:X6" si="1">B7</f>
        <v>2020</v>
      </c>
      <c r="C6" s="65">
        <f t="shared" si="1"/>
        <v>193461</v>
      </c>
      <c r="D6" s="65">
        <f t="shared" si="1"/>
        <v>47</v>
      </c>
      <c r="E6" s="65">
        <f t="shared" si="1"/>
        <v>17</v>
      </c>
      <c r="F6" s="65">
        <f t="shared" si="1"/>
        <v>4</v>
      </c>
      <c r="G6" s="65">
        <f t="shared" si="1"/>
        <v>0</v>
      </c>
      <c r="H6" s="65" t="str">
        <f t="shared" si="1"/>
        <v>山梨県　市川三郷町</v>
      </c>
      <c r="I6" s="65" t="str">
        <f t="shared" si="1"/>
        <v>法非適用</v>
      </c>
      <c r="J6" s="65" t="str">
        <f t="shared" si="1"/>
        <v>下水道事業</v>
      </c>
      <c r="K6" s="65" t="str">
        <f t="shared" si="1"/>
        <v>特定環境保全公共下水道</v>
      </c>
      <c r="L6" s="65" t="str">
        <f t="shared" si="1"/>
        <v>D2</v>
      </c>
      <c r="M6" s="65" t="str">
        <f t="shared" si="1"/>
        <v>非設置</v>
      </c>
      <c r="N6" s="74" t="str">
        <f t="shared" si="1"/>
        <v>-</v>
      </c>
      <c r="O6" s="74" t="str">
        <f t="shared" si="1"/>
        <v>該当数値なし</v>
      </c>
      <c r="P6" s="74">
        <f t="shared" si="1"/>
        <v>16.23</v>
      </c>
      <c r="Q6" s="74">
        <f t="shared" si="1"/>
        <v>100</v>
      </c>
      <c r="R6" s="74">
        <f t="shared" si="1"/>
        <v>1980</v>
      </c>
      <c r="S6" s="74">
        <f t="shared" si="1"/>
        <v>15499</v>
      </c>
      <c r="T6" s="74">
        <f t="shared" si="1"/>
        <v>75.180000000000007</v>
      </c>
      <c r="U6" s="74">
        <f t="shared" si="1"/>
        <v>206.16</v>
      </c>
      <c r="V6" s="74">
        <f t="shared" si="1"/>
        <v>2503</v>
      </c>
      <c r="W6" s="74">
        <f t="shared" si="1"/>
        <v>1.0900000000000001</v>
      </c>
      <c r="X6" s="74">
        <f t="shared" si="1"/>
        <v>2296.33</v>
      </c>
      <c r="Y6" s="82">
        <f t="shared" ref="Y6:AH6" si="2">IF(Y7="",NA(),Y7)</f>
        <v>71.03</v>
      </c>
      <c r="Z6" s="82">
        <f t="shared" si="2"/>
        <v>73.47</v>
      </c>
      <c r="AA6" s="82">
        <f t="shared" si="2"/>
        <v>74.959999999999994</v>
      </c>
      <c r="AB6" s="82">
        <f t="shared" si="2"/>
        <v>79.5</v>
      </c>
      <c r="AC6" s="82">
        <f t="shared" si="2"/>
        <v>75.78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1928.09</v>
      </c>
      <c r="BG6" s="82">
        <f t="shared" si="5"/>
        <v>1388.55</v>
      </c>
      <c r="BH6" s="82">
        <f t="shared" si="5"/>
        <v>1757.6</v>
      </c>
      <c r="BI6" s="82">
        <f t="shared" si="5"/>
        <v>1627.23</v>
      </c>
      <c r="BJ6" s="82">
        <f t="shared" si="5"/>
        <v>1994.66</v>
      </c>
      <c r="BK6" s="82">
        <f t="shared" si="5"/>
        <v>1298.9100000000001</v>
      </c>
      <c r="BL6" s="82">
        <f t="shared" si="5"/>
        <v>1243.71</v>
      </c>
      <c r="BM6" s="82">
        <f t="shared" si="5"/>
        <v>1194.1500000000001</v>
      </c>
      <c r="BN6" s="82">
        <f t="shared" si="5"/>
        <v>1206.79</v>
      </c>
      <c r="BO6" s="82">
        <f t="shared" si="5"/>
        <v>1258.43</v>
      </c>
      <c r="BP6" s="74" t="str">
        <f>IF(BP7="","",IF(BP7="-","【-】","【"&amp;SUBSTITUTE(TEXT(BP7,"#,##0.00"),"-","△")&amp;"】"))</f>
        <v>【1,260.21】</v>
      </c>
      <c r="BQ6" s="82">
        <f t="shared" ref="BQ6:BZ6" si="6">IF(BQ7="",NA(),BQ7)</f>
        <v>46.21</v>
      </c>
      <c r="BR6" s="82">
        <f t="shared" si="6"/>
        <v>48.51</v>
      </c>
      <c r="BS6" s="82">
        <f t="shared" si="6"/>
        <v>38.94</v>
      </c>
      <c r="BT6" s="82">
        <f t="shared" si="6"/>
        <v>39.130000000000003</v>
      </c>
      <c r="BU6" s="82">
        <f t="shared" si="6"/>
        <v>34.96</v>
      </c>
      <c r="BV6" s="82">
        <f t="shared" si="6"/>
        <v>69.87</v>
      </c>
      <c r="BW6" s="82">
        <f t="shared" si="6"/>
        <v>74.3</v>
      </c>
      <c r="BX6" s="82">
        <f t="shared" si="6"/>
        <v>72.260000000000005</v>
      </c>
      <c r="BY6" s="82">
        <f t="shared" si="6"/>
        <v>71.84</v>
      </c>
      <c r="BZ6" s="82">
        <f t="shared" si="6"/>
        <v>73.36</v>
      </c>
      <c r="CA6" s="74" t="str">
        <f>IF(CA7="","",IF(CA7="-","【-】","【"&amp;SUBSTITUTE(TEXT(CA7,"#,##0.00"),"-","△")&amp;"】"))</f>
        <v>【75.29】</v>
      </c>
      <c r="CB6" s="82">
        <f t="shared" ref="CB6:CK6" si="7">IF(CB7="",NA(),CB7)</f>
        <v>263.75</v>
      </c>
      <c r="CC6" s="82">
        <f t="shared" si="7"/>
        <v>238.65</v>
      </c>
      <c r="CD6" s="82">
        <f t="shared" si="7"/>
        <v>307.73</v>
      </c>
      <c r="CE6" s="82">
        <f t="shared" si="7"/>
        <v>300.63</v>
      </c>
      <c r="CF6" s="82">
        <f t="shared" si="7"/>
        <v>351.22</v>
      </c>
      <c r="CG6" s="82">
        <f t="shared" si="7"/>
        <v>234.96</v>
      </c>
      <c r="CH6" s="82">
        <f t="shared" si="7"/>
        <v>221.81</v>
      </c>
      <c r="CI6" s="82">
        <f t="shared" si="7"/>
        <v>230.02</v>
      </c>
      <c r="CJ6" s="82">
        <f t="shared" si="7"/>
        <v>228.47</v>
      </c>
      <c r="CK6" s="82">
        <f t="shared" si="7"/>
        <v>224.88</v>
      </c>
      <c r="CL6" s="74" t="str">
        <f>IF(CL7="","",IF(CL7="-","【-】","【"&amp;SUBSTITUTE(TEXT(CL7,"#,##0.00"),"-","△")&amp;"】"))</f>
        <v>【215.41】</v>
      </c>
      <c r="CM6" s="82">
        <f t="shared" ref="CM6:CV6" si="8">IF(CM7="",NA(),CM7)</f>
        <v>37.549999999999997</v>
      </c>
      <c r="CN6" s="82">
        <f t="shared" si="8"/>
        <v>38.75</v>
      </c>
      <c r="CO6" s="82">
        <f t="shared" si="8"/>
        <v>36.56</v>
      </c>
      <c r="CP6" s="82">
        <f t="shared" si="8"/>
        <v>37.24</v>
      </c>
      <c r="CQ6" s="82">
        <f t="shared" si="8"/>
        <v>36.14</v>
      </c>
      <c r="CR6" s="82">
        <f t="shared" si="8"/>
        <v>42.9</v>
      </c>
      <c r="CS6" s="82">
        <f t="shared" si="8"/>
        <v>43.36</v>
      </c>
      <c r="CT6" s="82">
        <f t="shared" si="8"/>
        <v>42.56</v>
      </c>
      <c r="CU6" s="82">
        <f t="shared" si="8"/>
        <v>42.47</v>
      </c>
      <c r="CV6" s="82">
        <f t="shared" si="8"/>
        <v>42.4</v>
      </c>
      <c r="CW6" s="74" t="str">
        <f>IF(CW7="","",IF(CW7="-","【-】","【"&amp;SUBSTITUTE(TEXT(CW7,"#,##0.00"),"-","△")&amp;"】"))</f>
        <v>【42.90】</v>
      </c>
      <c r="CX6" s="82">
        <f t="shared" ref="CX6:DG6" si="9">IF(CX7="",NA(),CX7)</f>
        <v>79.69</v>
      </c>
      <c r="CY6" s="82">
        <f t="shared" si="9"/>
        <v>79.92</v>
      </c>
      <c r="CZ6" s="82">
        <f t="shared" si="9"/>
        <v>80.56</v>
      </c>
      <c r="DA6" s="82">
        <f t="shared" si="9"/>
        <v>84.01</v>
      </c>
      <c r="DB6" s="82">
        <f t="shared" si="9"/>
        <v>84.66</v>
      </c>
      <c r="DC6" s="82">
        <f t="shared" si="9"/>
        <v>83.5</v>
      </c>
      <c r="DD6" s="82">
        <f t="shared" si="9"/>
        <v>83.06</v>
      </c>
      <c r="DE6" s="82">
        <f t="shared" si="9"/>
        <v>83.32</v>
      </c>
      <c r="DF6" s="82">
        <f t="shared" si="9"/>
        <v>83.75</v>
      </c>
      <c r="DG6" s="82">
        <f t="shared" si="9"/>
        <v>84.19</v>
      </c>
      <c r="DH6" s="74" t="str">
        <f>IF(DH7="","",IF(DH7="-","【-】","【"&amp;SUBSTITUTE(TEXT(DH7,"#,##0.00"),"-","△")&amp;"】"))</f>
        <v>【84.75】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9.e-002</v>
      </c>
      <c r="EK6" s="82">
        <f t="shared" si="12"/>
        <v>9.e-002</v>
      </c>
      <c r="EL6" s="82">
        <f t="shared" si="12"/>
        <v>0.13</v>
      </c>
      <c r="EM6" s="82">
        <f t="shared" si="12"/>
        <v>0.36</v>
      </c>
      <c r="EN6" s="82">
        <f t="shared" si="12"/>
        <v>0.39</v>
      </c>
      <c r="EO6" s="74" t="str">
        <f>IF(EO7="","",IF(EO7="-","【-】","【"&amp;SUBSTITUTE(TEXT(EO7,"#,##0.00"),"-","△")&amp;"】"))</f>
        <v>【0.30】</v>
      </c>
    </row>
    <row r="7" spans="1:145" s="59" customFormat="1">
      <c r="A7" s="60"/>
      <c r="B7" s="66">
        <v>2020</v>
      </c>
      <c r="C7" s="66">
        <v>193461</v>
      </c>
      <c r="D7" s="66">
        <v>47</v>
      </c>
      <c r="E7" s="66">
        <v>17</v>
      </c>
      <c r="F7" s="66">
        <v>4</v>
      </c>
      <c r="G7" s="66">
        <v>0</v>
      </c>
      <c r="H7" s="66" t="s">
        <v>98</v>
      </c>
      <c r="I7" s="66" t="s">
        <v>99</v>
      </c>
      <c r="J7" s="66" t="s">
        <v>100</v>
      </c>
      <c r="K7" s="66" t="s">
        <v>12</v>
      </c>
      <c r="L7" s="66" t="s">
        <v>101</v>
      </c>
      <c r="M7" s="66" t="s">
        <v>102</v>
      </c>
      <c r="N7" s="75" t="s">
        <v>42</v>
      </c>
      <c r="O7" s="75" t="s">
        <v>103</v>
      </c>
      <c r="P7" s="75">
        <v>16.23</v>
      </c>
      <c r="Q7" s="75">
        <v>100</v>
      </c>
      <c r="R7" s="75">
        <v>1980</v>
      </c>
      <c r="S7" s="75">
        <v>15499</v>
      </c>
      <c r="T7" s="75">
        <v>75.180000000000007</v>
      </c>
      <c r="U7" s="75">
        <v>206.16</v>
      </c>
      <c r="V7" s="75">
        <v>2503</v>
      </c>
      <c r="W7" s="75">
        <v>1.0900000000000001</v>
      </c>
      <c r="X7" s="75">
        <v>2296.33</v>
      </c>
      <c r="Y7" s="75">
        <v>71.03</v>
      </c>
      <c r="Z7" s="75">
        <v>73.47</v>
      </c>
      <c r="AA7" s="75">
        <v>74.959999999999994</v>
      </c>
      <c r="AB7" s="75">
        <v>79.5</v>
      </c>
      <c r="AC7" s="75">
        <v>75.78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1928.09</v>
      </c>
      <c r="BG7" s="75">
        <v>1388.55</v>
      </c>
      <c r="BH7" s="75">
        <v>1757.6</v>
      </c>
      <c r="BI7" s="75">
        <v>1627.23</v>
      </c>
      <c r="BJ7" s="75">
        <v>1994.66</v>
      </c>
      <c r="BK7" s="75">
        <v>1298.9100000000001</v>
      </c>
      <c r="BL7" s="75">
        <v>1243.71</v>
      </c>
      <c r="BM7" s="75">
        <v>1194.1500000000001</v>
      </c>
      <c r="BN7" s="75">
        <v>1206.79</v>
      </c>
      <c r="BO7" s="75">
        <v>1258.43</v>
      </c>
      <c r="BP7" s="75">
        <v>1260.21</v>
      </c>
      <c r="BQ7" s="75">
        <v>46.21</v>
      </c>
      <c r="BR7" s="75">
        <v>48.51</v>
      </c>
      <c r="BS7" s="75">
        <v>38.94</v>
      </c>
      <c r="BT7" s="75">
        <v>39.130000000000003</v>
      </c>
      <c r="BU7" s="75">
        <v>34.96</v>
      </c>
      <c r="BV7" s="75">
        <v>69.87</v>
      </c>
      <c r="BW7" s="75">
        <v>74.3</v>
      </c>
      <c r="BX7" s="75">
        <v>72.260000000000005</v>
      </c>
      <c r="BY7" s="75">
        <v>71.84</v>
      </c>
      <c r="BZ7" s="75">
        <v>73.36</v>
      </c>
      <c r="CA7" s="75">
        <v>75.290000000000006</v>
      </c>
      <c r="CB7" s="75">
        <v>263.75</v>
      </c>
      <c r="CC7" s="75">
        <v>238.65</v>
      </c>
      <c r="CD7" s="75">
        <v>307.73</v>
      </c>
      <c r="CE7" s="75">
        <v>300.63</v>
      </c>
      <c r="CF7" s="75">
        <v>351.22</v>
      </c>
      <c r="CG7" s="75">
        <v>234.96</v>
      </c>
      <c r="CH7" s="75">
        <v>221.81</v>
      </c>
      <c r="CI7" s="75">
        <v>230.02</v>
      </c>
      <c r="CJ7" s="75">
        <v>228.47</v>
      </c>
      <c r="CK7" s="75">
        <v>224.88</v>
      </c>
      <c r="CL7" s="75">
        <v>215.41</v>
      </c>
      <c r="CM7" s="75">
        <v>37.549999999999997</v>
      </c>
      <c r="CN7" s="75">
        <v>38.75</v>
      </c>
      <c r="CO7" s="75">
        <v>36.56</v>
      </c>
      <c r="CP7" s="75">
        <v>37.24</v>
      </c>
      <c r="CQ7" s="75">
        <v>36.14</v>
      </c>
      <c r="CR7" s="75">
        <v>42.9</v>
      </c>
      <c r="CS7" s="75">
        <v>43.36</v>
      </c>
      <c r="CT7" s="75">
        <v>42.56</v>
      </c>
      <c r="CU7" s="75">
        <v>42.47</v>
      </c>
      <c r="CV7" s="75">
        <v>42.4</v>
      </c>
      <c r="CW7" s="75">
        <v>42.9</v>
      </c>
      <c r="CX7" s="75">
        <v>79.69</v>
      </c>
      <c r="CY7" s="75">
        <v>79.92</v>
      </c>
      <c r="CZ7" s="75">
        <v>80.56</v>
      </c>
      <c r="DA7" s="75">
        <v>84.01</v>
      </c>
      <c r="DB7" s="75">
        <v>84.66</v>
      </c>
      <c r="DC7" s="75">
        <v>83.5</v>
      </c>
      <c r="DD7" s="75">
        <v>83.06</v>
      </c>
      <c r="DE7" s="75">
        <v>83.32</v>
      </c>
      <c r="DF7" s="75">
        <v>83.75</v>
      </c>
      <c r="DG7" s="75">
        <v>84.19</v>
      </c>
      <c r="DH7" s="75">
        <v>84.75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9.e-002</v>
      </c>
      <c r="EK7" s="75">
        <v>9.e-002</v>
      </c>
      <c r="EL7" s="75">
        <v>0.13</v>
      </c>
      <c r="EM7" s="75">
        <v>0.36</v>
      </c>
      <c r="EN7" s="75">
        <v>0.39</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33</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IMPCA220013a</cp:lastModifiedBy>
  <cp:lastPrinted>2022-01-24T02:17:56Z</cp:lastPrinted>
  <dcterms:created xsi:type="dcterms:W3CDTF">2021-12-03T07:51:00Z</dcterms:created>
  <dcterms:modified xsi:type="dcterms:W3CDTF">2022-01-24T06:01:34Z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2022-01-24T06:01:34Z</vt:filetime>
  </property>
</Properties>
</file>