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suidou03\Desktop\☆回答未提出☆\R40107_【市町村課：1.26〆】公営企業に係わる経営比較分析表（令和２年度）の分析等について（依頼）【済】\県提出\"/>
    </mc:Choice>
  </mc:AlternateContent>
  <workbookProtection workbookAlgorithmName="SHA-512" workbookHashValue="hfRxHucxzSNOg7yRfw1nYYlX2ofel3O0DwzRStTcfhfSW6aENTQSX5e2obgwK2Q54UVOkrtiJ7BMqR7VJIh3+g==" workbookSaltValue="AE2Av8Biab6puyMj/cyp0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<sst xmlns="http://schemas.openxmlformats.org/spreadsheetml/2006/main" count="320" uniqueCount="116">
  <si>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</si>
  <si>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</si>
  <si>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</si>
  <si>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</si>
  <si>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</si>
  <si>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</si>
  <si>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</si>
  <si>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</si>
  <si>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</si>
  <si>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</si>
  <si>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</si>
  <si>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</si>
  <si>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</si>
  <si>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</si>
  <si>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</si>
  <si>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</si>
  <si>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</si>
  <si>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</si>
  <si>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</si>
  <si>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</si>
  <si>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</si>
  <si>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</si>
  <si>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</si>
  <si>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</si>
  <si>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</si>
  <si>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</si>
  <si>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</si>
  <si>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</si>
  <si>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</si>
  <si>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</si>
  <si>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</si>
  <si>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</si>
  <si>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</si>
  <si>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</si>
  <si>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</si>
  <si>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</si>
  <si>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</si>
  <si>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</si>
  <si>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</si>
  <si>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</si>
  <si>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</si>
  <si>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</si>
  <si>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</si>
  <si>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</si>
  <si>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</si>
  <si>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</si>
  <si>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</si>
  <si>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</si>
  <si>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</si>
  <si>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</si>
  <si>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</si>
  <si>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</si>
  <si>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</si>
  <si>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</si>
  <si>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</si>
  <si>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</si>
  <si>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</si>
  <si>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</si>
  <si>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</si>
  <si>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</si>
  <si>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</si>
  <si>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</si>
  <si>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</si>
  <si>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</si>
  <si>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</si>
  <si>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</si>
  <si>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</si>
  <si>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</si>
  <si>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</si>
  <si>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</si>
  <si>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</si>
  <si>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</si>
  <si>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</si>
  <si>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</si>
  <si>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</si>
  <si>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</si>
  <si>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</si>
  <si>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</si>
  <si>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</si>
  <si>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</si>
  <si>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</si>
  <si>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</si>
  <si>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</si>
  <si>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</si>
  <si>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</si>
  <si>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</si>
  <si>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</si>
  <si>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</si>
  <si>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</si>
  <si>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</si>
  <si>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</si>
  <si>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</si>
  <si>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</si>
  <si>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</si>
  <si>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</si>
  <si>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</si>
  <si>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</si>
  <si>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</si>
  <si>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</si>
  <si>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</si>
  <si>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</si>
  <si>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</si>
  <si>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</si>
  <si>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</si>
  <si>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</si>
  <si>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</si>
  <si>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</si>
  <si>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</si>
  <si>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</si>
  <si>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</si>
  <si>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</si>
  <si>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</si>
  <si>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</si>
  <si>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は法定耐用年数に近い資産が多いことを示しており、将来の施設の更新・長寿命化の必要性がある。本市では、平成26年度に策定した農業集落排水管路施設機能診断・最適整備構想を基に国の交付金を有効活用しながら、計画的・効率的に老朽化対策を実施して行きます。</t>
    <rPh sb="2" eb="4">
      <t>ホウテイ</t>
    </rPh>
    <rPh sb="4" eb="6">
      <t>タイヨウ</t>
    </rPh>
    <rPh sb="6" eb="8">
      <t>ネンスウ</t>
    </rPh>
    <rPh sb="9" eb="10">
      <t>チカ</t>
    </rPh>
    <rPh sb="11" eb="13">
      <t>シサン</t>
    </rPh>
    <rPh sb="14" eb="15">
      <t>オオ</t>
    </rPh>
    <rPh sb="19" eb="20">
      <t>シメ</t>
    </rPh>
    <rPh sb="25" eb="27">
      <t>ショウライ</t>
    </rPh>
    <rPh sb="28" eb="30">
      <t>シセツ</t>
    </rPh>
    <rPh sb="31" eb="33">
      <t>コウシン</t>
    </rPh>
    <rPh sb="34" eb="38">
      <t>チョウジュミョウカ</t>
    </rPh>
    <rPh sb="39" eb="41">
      <t>ヒツヨウ</t>
    </rPh>
    <rPh sb="41" eb="42">
      <t>セイ</t>
    </rPh>
    <rPh sb="46" eb="47">
      <t>ホン</t>
    </rPh>
    <rPh sb="47" eb="48">
      <t>シ</t>
    </rPh>
    <rPh sb="51" eb="53">
      <t>ヘイセイ</t>
    </rPh>
    <rPh sb="55" eb="57">
      <t>ネンド</t>
    </rPh>
    <rPh sb="58" eb="60">
      <t>サクテイ</t>
    </rPh>
    <rPh sb="62" eb="64">
      <t>ノウギョウ</t>
    </rPh>
    <rPh sb="64" eb="66">
      <t>シュウラク</t>
    </rPh>
    <rPh sb="66" eb="68">
      <t>ハイスイ</t>
    </rPh>
    <rPh sb="68" eb="70">
      <t>カンロ</t>
    </rPh>
    <rPh sb="70" eb="72">
      <t>シセツ</t>
    </rPh>
    <rPh sb="72" eb="74">
      <t>キノウ</t>
    </rPh>
    <rPh sb="74" eb="76">
      <t>シンダン</t>
    </rPh>
    <rPh sb="77" eb="79">
      <t>サイテキ</t>
    </rPh>
    <rPh sb="79" eb="81">
      <t>セイビ</t>
    </rPh>
    <rPh sb="81" eb="83">
      <t>コウソウ</t>
    </rPh>
    <rPh sb="84" eb="85">
      <t>モト</t>
    </rPh>
    <rPh sb="86" eb="87">
      <t>クニ</t>
    </rPh>
    <rPh sb="88" eb="91">
      <t>コウフキン</t>
    </rPh>
    <rPh sb="92" eb="94">
      <t>ユウコウ</t>
    </rPh>
    <rPh sb="94" eb="96">
      <t>カツヨウ</t>
    </rPh>
    <rPh sb="101" eb="104">
      <t>ケイカクテキ</t>
    </rPh>
    <rPh sb="105" eb="108">
      <t>コウリツテキ</t>
    </rPh>
    <rPh sb="109" eb="111">
      <t>ロウキュウ</t>
    </rPh>
    <rPh sb="111" eb="112">
      <t>カ</t>
    </rPh>
    <rPh sb="112" eb="114">
      <t>タイサク</t>
    </rPh>
    <rPh sb="115" eb="117">
      <t>ジッシ</t>
    </rPh>
    <rPh sb="119" eb="120">
      <t>イ</t>
    </rPh>
    <phoneticPr fontId="4"/>
  </si>
  <si>
    <t>令和2年4月から公営企業会計を一部適用したことに伴い、経営成績や財政状態を的確に把握できるようになった。
　今後の使用料収入の見込については、更なる人口減少が予測されることや接続率も比較的高く使用料収納率も100％に近いことから大幅な増収は見込めない状況である。維持管理費については、施設の老朽化による修繕費の増加が見込まれ最適化構想を踏まえ計画的に更新を実施し、維持管理費の抑制に努め効率的な事業運営を行っていく必要がある。</t>
    <rPh sb="0" eb="2">
      <t>レイワ</t>
    </rPh>
    <rPh sb="3" eb="4">
      <t>ネン</t>
    </rPh>
    <rPh sb="5" eb="6">
      <t>ガツ</t>
    </rPh>
    <rPh sb="8" eb="10">
      <t>コウエイ</t>
    </rPh>
    <rPh sb="10" eb="12">
      <t>キギョウ</t>
    </rPh>
    <rPh sb="12" eb="14">
      <t>カイケイ</t>
    </rPh>
    <rPh sb="15" eb="17">
      <t>イチブ</t>
    </rPh>
    <rPh sb="17" eb="19">
      <t>テキヨウ</t>
    </rPh>
    <rPh sb="24" eb="25">
      <t>トモナ</t>
    </rPh>
    <rPh sb="27" eb="29">
      <t>ケイエイ</t>
    </rPh>
    <rPh sb="29" eb="31">
      <t>セイセキ</t>
    </rPh>
    <rPh sb="32" eb="34">
      <t>ザイセイ</t>
    </rPh>
    <rPh sb="34" eb="36">
      <t>ジョウタイ</t>
    </rPh>
    <rPh sb="37" eb="39">
      <t>テキカク</t>
    </rPh>
    <rPh sb="40" eb="42">
      <t>ハアク</t>
    </rPh>
    <rPh sb="54" eb="56">
      <t>コンゴ</t>
    </rPh>
    <rPh sb="57" eb="60">
      <t>シヨウリョウ</t>
    </rPh>
    <rPh sb="60" eb="62">
      <t>シュウニュウ</t>
    </rPh>
    <rPh sb="63" eb="65">
      <t>ミコミ</t>
    </rPh>
    <rPh sb="71" eb="72">
      <t>サラ</t>
    </rPh>
    <rPh sb="74" eb="76">
      <t>ジンコウ</t>
    </rPh>
    <rPh sb="76" eb="78">
      <t>ゲンショウ</t>
    </rPh>
    <rPh sb="79" eb="81">
      <t>ヨソク</t>
    </rPh>
    <rPh sb="87" eb="90">
      <t>セツゾクリツ</t>
    </rPh>
    <rPh sb="91" eb="94">
      <t>ヒカクテキ</t>
    </rPh>
    <rPh sb="94" eb="95">
      <t>タカ</t>
    </rPh>
    <rPh sb="96" eb="99">
      <t>シヨウリョウ</t>
    </rPh>
    <rPh sb="99" eb="102">
      <t>シュウノウリツ</t>
    </rPh>
    <rPh sb="108" eb="109">
      <t>チカ</t>
    </rPh>
    <rPh sb="114" eb="116">
      <t>オオハバ</t>
    </rPh>
    <rPh sb="117" eb="119">
      <t>ゾウシュウ</t>
    </rPh>
    <rPh sb="120" eb="122">
      <t>ミコ</t>
    </rPh>
    <rPh sb="125" eb="127">
      <t>ジョウキョウ</t>
    </rPh>
    <rPh sb="131" eb="133">
      <t>イジ</t>
    </rPh>
    <rPh sb="133" eb="136">
      <t>カンリヒ</t>
    </rPh>
    <rPh sb="142" eb="144">
      <t>シセツ</t>
    </rPh>
    <rPh sb="145" eb="148">
      <t>ロウキュウカ</t>
    </rPh>
    <rPh sb="151" eb="154">
      <t>シュウゼンヒ</t>
    </rPh>
    <rPh sb="155" eb="157">
      <t>ゾウカ</t>
    </rPh>
    <rPh sb="158" eb="160">
      <t>ミコ</t>
    </rPh>
    <rPh sb="162" eb="165">
      <t>サイテキカ</t>
    </rPh>
    <rPh sb="165" eb="167">
      <t>コウソウ</t>
    </rPh>
    <rPh sb="168" eb="169">
      <t>フ</t>
    </rPh>
    <rPh sb="171" eb="173">
      <t>ケイカク</t>
    </rPh>
    <rPh sb="173" eb="174">
      <t>テキ</t>
    </rPh>
    <rPh sb="175" eb="177">
      <t>コウシン</t>
    </rPh>
    <rPh sb="178" eb="180">
      <t>ジッシ</t>
    </rPh>
    <rPh sb="182" eb="187">
      <t>イジカンリヒ</t>
    </rPh>
    <rPh sb="188" eb="190">
      <t>ヨクセイ</t>
    </rPh>
    <rPh sb="191" eb="192">
      <t>ツト</t>
    </rPh>
    <rPh sb="193" eb="195">
      <t>コウリツ</t>
    </rPh>
    <rPh sb="195" eb="196">
      <t>テキ</t>
    </rPh>
    <rPh sb="197" eb="199">
      <t>ジギョウ</t>
    </rPh>
    <rPh sb="199" eb="201">
      <t>ウンエイ</t>
    </rPh>
    <rPh sb="202" eb="203">
      <t>オコナ</t>
    </rPh>
    <rPh sb="207" eb="209">
      <t>ヒツヨウ</t>
    </rPh>
    <phoneticPr fontId="4"/>
  </si>
  <si>
    <t>当市の農業集落排水事業は、令和2年度から地方公営企業法の財務規定等を適用し、公営企業会計に移行したことから、経年比較はできない。
①経常収支比率は100％を超え経営上問題がないように見えるが⑤経費回収率が100%を下回っていることから、下水道使用料で汚水処理費を賄えていない状況であり、今後下水道使用料の見直しを検討する必要がある。
④企業債残高対事業規模比率は、類似団体平均値と比較して低い値となっている。整備事業は完了しているが、今後は処理場の更新事業が進んで行くことで企業債の増額が見込まれる。
⑥汚水処理原価は、類似団体との比較では低い水準である。
⑧水洗化率は、類似団体の平均値に達しているが、今後も水洗化率100%を目指し促進を図る。
人口減少による使用料収入の減少が見込まれる中、自立した経営に向け未接続世帯への普及啓発活動をより一層強化し使用料の確保に努めるとともに、経費削減に取組、経営の健全化を図る必要がある。</t>
    <rPh sb="0" eb="1">
      <t>トウ</t>
    </rPh>
    <rPh sb="1" eb="2">
      <t>シ</t>
    </rPh>
    <rPh sb="3" eb="5">
      <t>ノウギョウ</t>
    </rPh>
    <rPh sb="5" eb="7">
      <t>シュウラク</t>
    </rPh>
    <rPh sb="7" eb="9">
      <t>ハイスイ</t>
    </rPh>
    <rPh sb="9" eb="11">
      <t>ジギョウ</t>
    </rPh>
    <rPh sb="13" eb="15">
      <t>レイワ</t>
    </rPh>
    <rPh sb="16" eb="18">
      <t>ネンド</t>
    </rPh>
    <rPh sb="20" eb="22">
      <t>チホウ</t>
    </rPh>
    <rPh sb="22" eb="24">
      <t>コウエイ</t>
    </rPh>
    <rPh sb="24" eb="26">
      <t>キギョウ</t>
    </rPh>
    <rPh sb="26" eb="27">
      <t>ホウ</t>
    </rPh>
    <rPh sb="28" eb="30">
      <t>ザイム</t>
    </rPh>
    <rPh sb="30" eb="32">
      <t>キテイ</t>
    </rPh>
    <rPh sb="32" eb="33">
      <t>トウ</t>
    </rPh>
    <rPh sb="34" eb="36">
      <t>テキヨウ</t>
    </rPh>
    <rPh sb="38" eb="40">
      <t>コウエイ</t>
    </rPh>
    <rPh sb="40" eb="42">
      <t>キギョウ</t>
    </rPh>
    <rPh sb="42" eb="44">
      <t>カイケイ</t>
    </rPh>
    <rPh sb="45" eb="47">
      <t>イコウ</t>
    </rPh>
    <rPh sb="54" eb="56">
      <t>ケイネン</t>
    </rPh>
    <rPh sb="56" eb="58">
      <t>ヒカク</t>
    </rPh>
    <rPh sb="66" eb="68">
      <t>ケイジョウ</t>
    </rPh>
    <rPh sb="68" eb="70">
      <t>シュウシ</t>
    </rPh>
    <rPh sb="70" eb="72">
      <t>ヒリツ</t>
    </rPh>
    <rPh sb="78" eb="79">
      <t>コ</t>
    </rPh>
    <rPh sb="80" eb="83">
      <t>ケイエイジョウ</t>
    </rPh>
    <rPh sb="83" eb="85">
      <t>モンダイ</t>
    </rPh>
    <rPh sb="91" eb="92">
      <t>ミ</t>
    </rPh>
    <rPh sb="96" eb="98">
      <t>ケイヒ</t>
    </rPh>
    <rPh sb="98" eb="101">
      <t>カイシュウリツ</t>
    </rPh>
    <rPh sb="107" eb="109">
      <t>シタマワ</t>
    </rPh>
    <rPh sb="118" eb="121">
      <t>ゲスイドウ</t>
    </rPh>
    <rPh sb="121" eb="124">
      <t>シヨウリョウ</t>
    </rPh>
    <rPh sb="125" eb="127">
      <t>オスイ</t>
    </rPh>
    <rPh sb="127" eb="130">
      <t>ショリヒ</t>
    </rPh>
    <rPh sb="131" eb="132">
      <t>マカナ</t>
    </rPh>
    <rPh sb="137" eb="139">
      <t>ジョウキョウ</t>
    </rPh>
    <rPh sb="143" eb="145">
      <t>コンゴ</t>
    </rPh>
    <rPh sb="145" eb="148">
      <t>ゲスイドウ</t>
    </rPh>
    <rPh sb="148" eb="151">
      <t>シヨウリョウ</t>
    </rPh>
    <rPh sb="152" eb="154">
      <t>ミナオ</t>
    </rPh>
    <rPh sb="156" eb="158">
      <t>ケントウ</t>
    </rPh>
    <rPh sb="160" eb="162">
      <t>ヒツヨウ</t>
    </rPh>
    <rPh sb="168" eb="171">
      <t>キギョウサイ</t>
    </rPh>
    <rPh sb="171" eb="173">
      <t>ザンダカ</t>
    </rPh>
    <rPh sb="173" eb="174">
      <t>タイ</t>
    </rPh>
    <rPh sb="174" eb="176">
      <t>ジギョウ</t>
    </rPh>
    <rPh sb="176" eb="178">
      <t>キボ</t>
    </rPh>
    <rPh sb="178" eb="180">
      <t>ヒリツ</t>
    </rPh>
    <rPh sb="182" eb="184">
      <t>ルイジ</t>
    </rPh>
    <rPh sb="184" eb="186">
      <t>ダンタイ</t>
    </rPh>
    <rPh sb="186" eb="189">
      <t>ヘイキンチ</t>
    </rPh>
    <rPh sb="190" eb="192">
      <t>ヒカク</t>
    </rPh>
    <rPh sb="194" eb="195">
      <t>ヒク</t>
    </rPh>
    <rPh sb="196" eb="197">
      <t>アタイ</t>
    </rPh>
    <rPh sb="204" eb="206">
      <t>セイビ</t>
    </rPh>
    <rPh sb="206" eb="208">
      <t>ジギョウ</t>
    </rPh>
    <rPh sb="209" eb="211">
      <t>カンリョウ</t>
    </rPh>
    <rPh sb="217" eb="219">
      <t>コンゴ</t>
    </rPh>
    <rPh sb="220" eb="223">
      <t>ショリジョウ</t>
    </rPh>
    <rPh sb="224" eb="226">
      <t>コウシン</t>
    </rPh>
    <rPh sb="226" eb="228">
      <t>ジギョウ</t>
    </rPh>
    <rPh sb="229" eb="230">
      <t>スス</t>
    </rPh>
    <rPh sb="232" eb="233">
      <t>イ</t>
    </rPh>
    <rPh sb="237" eb="240">
      <t>キギョウサイ</t>
    </rPh>
    <rPh sb="241" eb="243">
      <t>ゾウガク</t>
    </rPh>
    <rPh sb="244" eb="246">
      <t>ミコ</t>
    </rPh>
    <rPh sb="252" eb="254">
      <t>オスイ</t>
    </rPh>
    <rPh sb="254" eb="256">
      <t>ショリ</t>
    </rPh>
    <rPh sb="256" eb="258">
      <t>ゲンカ</t>
    </rPh>
    <rPh sb="260" eb="262">
      <t>ルイジ</t>
    </rPh>
    <rPh sb="262" eb="264">
      <t>ダンタイ</t>
    </rPh>
    <rPh sb="266" eb="268">
      <t>ヒカク</t>
    </rPh>
    <rPh sb="270" eb="271">
      <t>ヒク</t>
    </rPh>
    <rPh sb="272" eb="274">
      <t>スイジュン</t>
    </rPh>
    <rPh sb="280" eb="283">
      <t>スイセンカ</t>
    </rPh>
    <rPh sb="283" eb="284">
      <t>リツ</t>
    </rPh>
    <rPh sb="286" eb="288">
      <t>ルイジ</t>
    </rPh>
    <rPh sb="288" eb="290">
      <t>ダンタイ</t>
    </rPh>
    <rPh sb="291" eb="294">
      <t>ヘイキンチ</t>
    </rPh>
    <rPh sb="295" eb="296">
      <t>タッ</t>
    </rPh>
    <rPh sb="302" eb="304">
      <t>コンゴ</t>
    </rPh>
    <rPh sb="305" eb="308">
      <t>スイセンカ</t>
    </rPh>
    <rPh sb="308" eb="309">
      <t>リツ</t>
    </rPh>
    <rPh sb="314" eb="316">
      <t>メザ</t>
    </rPh>
    <rPh sb="317" eb="319">
      <t>ソクシン</t>
    </rPh>
    <rPh sb="320" eb="321">
      <t>ハカ</t>
    </rPh>
    <rPh sb="325" eb="327">
      <t>ジンコウ</t>
    </rPh>
    <rPh sb="327" eb="329">
      <t>ゲンショウ</t>
    </rPh>
    <rPh sb="332" eb="335">
      <t>シヨウリョウ</t>
    </rPh>
    <rPh sb="335" eb="337">
      <t>シュウニュウ</t>
    </rPh>
    <rPh sb="338" eb="340">
      <t>ゲンショウ</t>
    </rPh>
    <rPh sb="341" eb="343">
      <t>ミコ</t>
    </rPh>
    <rPh sb="346" eb="347">
      <t>ナカ</t>
    </rPh>
    <rPh sb="348" eb="350">
      <t>ジリツ</t>
    </rPh>
    <rPh sb="352" eb="354">
      <t>ケイエイ</t>
    </rPh>
    <rPh sb="355" eb="356">
      <t>ム</t>
    </rPh>
    <rPh sb="357" eb="360">
      <t>ミセツゾク</t>
    </rPh>
    <rPh sb="360" eb="362">
      <t>セタイ</t>
    </rPh>
    <rPh sb="364" eb="366">
      <t>フキュウ</t>
    </rPh>
    <rPh sb="366" eb="368">
      <t>ケイハツ</t>
    </rPh>
    <rPh sb="368" eb="370">
      <t>カツドウ</t>
    </rPh>
    <rPh sb="373" eb="375">
      <t>イッソウ</t>
    </rPh>
    <rPh sb="375" eb="377">
      <t>キョウカ</t>
    </rPh>
    <rPh sb="378" eb="381">
      <t>シヨウリョウ</t>
    </rPh>
    <rPh sb="382" eb="384">
      <t>カクホ</t>
    </rPh>
    <rPh sb="385" eb="386">
      <t>ツト</t>
    </rPh>
    <rPh sb="393" eb="395">
      <t>ケイヒ</t>
    </rPh>
    <rPh sb="395" eb="397">
      <t>サクゲン</t>
    </rPh>
    <rPh sb="398" eb="400">
      <t>トリクミ</t>
    </rPh>
    <rPh sb="401" eb="403">
      <t>ケイエイ</t>
    </rPh>
    <rPh sb="404" eb="407">
      <t>ケンゼンカ</t>
    </rPh>
    <rPh sb="408" eb="409">
      <t>ハカ</t>
    </rPh>
    <rPh sb="410" eb="4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</si>
</sst>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A63-4194-9D56-18E637DE06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BA63-4194-9D56-18E637DE06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E0-4956-B8E1-BE074262BEC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06E0-4956-B8E1-BE074262BEC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96.97</c:v>
                </c:pt>
              </c:numCache>
            </c:numRef>
          </c:val>
          <c:extLst>
            <c:ext xmlns:c16="http://schemas.microsoft.com/office/drawing/2014/chart" uri="{C3380CC4-5D6E-409C-BE32-E72D297353CC}">
              <c16:uniqueId val="{00000000-3ADF-488A-9A65-64E7D69C19C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3ADF-488A-9A65-64E7D69C19C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109.24</c:v>
                </c:pt>
              </c:numCache>
            </c:numRef>
          </c:val>
          <c:extLst>
            <c:ext xmlns:c16="http://schemas.microsoft.com/office/drawing/2014/chart" uri="{C3380CC4-5D6E-409C-BE32-E72D297353CC}">
              <c16:uniqueId val="{00000000-7EE6-4E23-AD29-823F7E7E0A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7EE6-4E23-AD29-823F7E7E0A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52.66</c:v>
                </c:pt>
              </c:numCache>
            </c:numRef>
          </c:val>
          <c:extLst>
            <c:ext xmlns:c16="http://schemas.microsoft.com/office/drawing/2014/chart" uri="{C3380CC4-5D6E-409C-BE32-E72D297353CC}">
              <c16:uniqueId val="{00000000-7E68-4F33-857D-57F11FFED5F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7E68-4F33-857D-57F11FFED5F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B73-438E-B44F-636CEFF518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B73-438E-B44F-636CEFF518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EF7-407C-8A57-C12DEA83A1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AEF7-407C-8A57-C12DEA83A1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47</c:v>
                </c:pt>
              </c:numCache>
            </c:numRef>
          </c:val>
          <c:extLst>
            <c:ext xmlns:c16="http://schemas.microsoft.com/office/drawing/2014/chart" uri="{C3380CC4-5D6E-409C-BE32-E72D297353CC}">
              <c16:uniqueId val="{00000000-C4AE-4C5B-AF01-1CD4E552587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C4AE-4C5B-AF01-1CD4E552587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19.59</c:v>
                </c:pt>
              </c:numCache>
            </c:numRef>
          </c:val>
          <c:extLst>
            <c:ext xmlns:c16="http://schemas.microsoft.com/office/drawing/2014/chart" uri="{C3380CC4-5D6E-409C-BE32-E72D297353CC}">
              <c16:uniqueId val="{00000000-CCF5-4E08-8822-43FDEEA145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CCF5-4E08-8822-43FDEEA145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60.11</c:v>
                </c:pt>
              </c:numCache>
            </c:numRef>
          </c:val>
          <c:extLst>
            <c:ext xmlns:c16="http://schemas.microsoft.com/office/drawing/2014/chart" uri="{C3380CC4-5D6E-409C-BE32-E72D297353CC}">
              <c16:uniqueId val="{00000000-7725-4702-87BB-FE2409DEA4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7725-4702-87BB-FE2409DEA4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188.79</c:v>
                </c:pt>
              </c:numCache>
            </c:numRef>
          </c:val>
          <c:extLst>
            <c:ext xmlns:c16="http://schemas.microsoft.com/office/drawing/2014/chart" uri="{C3380CC4-5D6E-409C-BE32-E72D297353CC}">
              <c16:uniqueId val="{00000000-844D-4AA3-ADE7-DC67206EA1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844D-4AA3-ADE7-DC67206EA1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中央市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30978</v>
      </c>
      <c r="AM8" s="69"/>
      <c r="AN8" s="69"/>
      <c r="AO8" s="69"/>
      <c r="AP8" s="69"/>
      <c r="AQ8" s="69"/>
      <c r="AR8" s="69"/>
      <c r="AS8" s="69"/>
      <c r="AT8" s="68">
        <f>データ!T6</f>
        <v>31.69</v>
      </c>
      <c r="AU8" s="68"/>
      <c r="AV8" s="68"/>
      <c r="AW8" s="68"/>
      <c r="AX8" s="68"/>
      <c r="AY8" s="68"/>
      <c r="AZ8" s="68"/>
      <c r="BA8" s="68"/>
      <c r="BB8" s="68">
        <f>データ!U6</f>
        <v>977.53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73.83</v>
      </c>
      <c r="J10" s="68"/>
      <c r="K10" s="68"/>
      <c r="L10" s="68"/>
      <c r="M10" s="68"/>
      <c r="N10" s="68"/>
      <c r="O10" s="68"/>
      <c r="P10" s="68">
        <f>データ!P6</f>
        <v>10.18</v>
      </c>
      <c r="Q10" s="68"/>
      <c r="R10" s="68"/>
      <c r="S10" s="68"/>
      <c r="T10" s="68"/>
      <c r="U10" s="68"/>
      <c r="V10" s="68"/>
      <c r="W10" s="68">
        <f>データ!Q6</f>
        <v>85.98</v>
      </c>
      <c r="X10" s="68"/>
      <c r="Y10" s="68"/>
      <c r="Z10" s="68"/>
      <c r="AA10" s="68"/>
      <c r="AB10" s="68"/>
      <c r="AC10" s="68"/>
      <c r="AD10" s="69">
        <f>データ!R6</f>
        <v>2200</v>
      </c>
      <c r="AE10" s="69"/>
      <c r="AF10" s="69"/>
      <c r="AG10" s="69"/>
      <c r="AH10" s="69"/>
      <c r="AI10" s="69"/>
      <c r="AJ10" s="69"/>
      <c r="AK10" s="2"/>
      <c r="AL10" s="69">
        <f>データ!V6</f>
        <v>3140</v>
      </c>
      <c r="AM10" s="69"/>
      <c r="AN10" s="69"/>
      <c r="AO10" s="69"/>
      <c r="AP10" s="69"/>
      <c r="AQ10" s="69"/>
      <c r="AR10" s="69"/>
      <c r="AS10" s="69"/>
      <c r="AT10" s="68">
        <f>データ!W6</f>
        <v>1.41</v>
      </c>
      <c r="AU10" s="68"/>
      <c r="AV10" s="68"/>
      <c r="AW10" s="68"/>
      <c r="AX10" s="68"/>
      <c r="AY10" s="68"/>
      <c r="AZ10" s="68"/>
      <c r="BA10" s="68"/>
      <c r="BB10" s="68">
        <f>データ!X6</f>
        <v>2226.9499999999998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CBHyknfVUxJ9LabLq9gHrmKthIda01WxCNPe3p61vOT51iLUlpKVZ6S6ekrk9GiQj4IzhkVpuYkAHtBb2QbBPg==" saltValue="gg+htEE6WTaVnJbNuqUW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192147</v>
      </c>
      <c r="D6" s="33">
        <f t="shared" si="3"/>
        <v>46</v>
      </c>
      <c r="E6" s="33">
        <f t="shared" si="3"/>
        <v>17</v>
      </c>
      <c r="F6" s="33">
        <f t="shared" si="3"/>
        <v>5</v>
      </c>
      <c r="G6" s="33">
        <f t="shared" si="3"/>
        <v>0</v>
      </c>
      <c r="H6" s="33" t="str">
        <f t="shared" si="3"/>
        <v>山梨県　中央市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73.83</v>
      </c>
      <c r="P6" s="34">
        <f t="shared" si="3"/>
        <v>10.18</v>
      </c>
      <c r="Q6" s="34">
        <f t="shared" si="3"/>
        <v>85.98</v>
      </c>
      <c r="R6" s="34">
        <f t="shared" si="3"/>
        <v>2200</v>
      </c>
      <c r="S6" s="34">
        <f t="shared" si="3"/>
        <v>30978</v>
      </c>
      <c r="T6" s="34">
        <f t="shared" si="3"/>
        <v>31.69</v>
      </c>
      <c r="U6" s="34">
        <f t="shared" si="3"/>
        <v>977.53</v>
      </c>
      <c r="V6" s="34">
        <f t="shared" si="3"/>
        <v>3140</v>
      </c>
      <c r="W6" s="34">
        <f t="shared" si="3"/>
        <v>1.41</v>
      </c>
      <c r="X6" s="34">
        <f t="shared" si="3"/>
        <v>2226.9499999999998</v>
      </c>
      <c r="Y6" s="35" t="str">
        <f>IF(Y7="",NA(),Y7)</f>
        <v>-</v>
      </c>
      <c r="Z6" s="35" t="str">
        <f t="shared" ref="Z6:AH6" si="4">IF(Z7="",NA(),Z7)</f>
        <v>-</v>
      </c>
      <c r="AA6" s="35" t="str">
        <f t="shared" si="4"/>
        <v>-</v>
      </c>
      <c r="AB6" s="35" t="str">
        <f t="shared" si="4"/>
        <v>-</v>
      </c>
      <c r="AC6" s="35">
        <f t="shared" si="4"/>
        <v>109.24</v>
      </c>
      <c r="AD6" s="35" t="str">
        <f t="shared" si="4"/>
        <v>-</v>
      </c>
      <c r="AE6" s="35" t="str">
        <f t="shared" si="4"/>
        <v>-</v>
      </c>
      <c r="AF6" s="35" t="str">
        <f t="shared" si="4"/>
        <v>-</v>
      </c>
      <c r="AG6" s="35" t="str">
        <f t="shared" si="4"/>
        <v>-</v>
      </c>
      <c r="AH6" s="35">
        <f t="shared" si="4"/>
        <v>103.09</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101.24</v>
      </c>
      <c r="AT6" s="34" t="str">
        <f>IF(AT7="","",IF(AT7="-","【-】","【"&amp;SUBSTITUTE(TEXT(AT7,"#,##0.00"),"-","△")&amp;"】"))</f>
        <v>【121.19】</v>
      </c>
      <c r="AU6" s="35" t="str">
        <f>IF(AU7="",NA(),AU7)</f>
        <v>-</v>
      </c>
      <c r="AV6" s="35" t="str">
        <f t="shared" ref="AV6:BD6" si="6">IF(AV7="",NA(),AV7)</f>
        <v>-</v>
      </c>
      <c r="AW6" s="35" t="str">
        <f t="shared" si="6"/>
        <v>-</v>
      </c>
      <c r="AX6" s="35" t="str">
        <f t="shared" si="6"/>
        <v>-</v>
      </c>
      <c r="AY6" s="35">
        <f t="shared" si="6"/>
        <v>47</v>
      </c>
      <c r="AZ6" s="35" t="str">
        <f t="shared" si="6"/>
        <v>-</v>
      </c>
      <c r="BA6" s="35" t="str">
        <f t="shared" si="6"/>
        <v>-</v>
      </c>
      <c r="BB6" s="35" t="str">
        <f t="shared" si="6"/>
        <v>-</v>
      </c>
      <c r="BC6" s="35" t="str">
        <f t="shared" si="6"/>
        <v>-</v>
      </c>
      <c r="BD6" s="35">
        <f t="shared" si="6"/>
        <v>37.24</v>
      </c>
      <c r="BE6" s="34" t="str">
        <f>IF(BE7="","",IF(BE7="-","【-】","【"&amp;SUBSTITUTE(TEXT(BE7,"#,##0.00"),"-","△")&amp;"】"))</f>
        <v>【32.80】</v>
      </c>
      <c r="BF6" s="35" t="str">
        <f>IF(BF7="",NA(),BF7)</f>
        <v>-</v>
      </c>
      <c r="BG6" s="35" t="str">
        <f t="shared" ref="BG6:BO6" si="7">IF(BG7="",NA(),BG7)</f>
        <v>-</v>
      </c>
      <c r="BH6" s="35" t="str">
        <f t="shared" si="7"/>
        <v>-</v>
      </c>
      <c r="BI6" s="35" t="str">
        <f t="shared" si="7"/>
        <v>-</v>
      </c>
      <c r="BJ6" s="35">
        <f t="shared" si="7"/>
        <v>19.59</v>
      </c>
      <c r="BK6" s="35" t="str">
        <f t="shared" si="7"/>
        <v>-</v>
      </c>
      <c r="BL6" s="35" t="str">
        <f t="shared" si="7"/>
        <v>-</v>
      </c>
      <c r="BM6" s="35" t="str">
        <f t="shared" si="7"/>
        <v>-</v>
      </c>
      <c r="BN6" s="35" t="str">
        <f t="shared" si="7"/>
        <v>-</v>
      </c>
      <c r="BO6" s="35">
        <f t="shared" si="7"/>
        <v>783.8</v>
      </c>
      <c r="BP6" s="34" t="str">
        <f>IF(BP7="","",IF(BP7="-","【-】","【"&amp;SUBSTITUTE(TEXT(BP7,"#,##0.00"),"-","△")&amp;"】"))</f>
        <v>【832.52】</v>
      </c>
      <c r="BQ6" s="35" t="str">
        <f>IF(BQ7="",NA(),BQ7)</f>
        <v>-</v>
      </c>
      <c r="BR6" s="35" t="str">
        <f t="shared" ref="BR6:BZ6" si="8">IF(BR7="",NA(),BR7)</f>
        <v>-</v>
      </c>
      <c r="BS6" s="35" t="str">
        <f t="shared" si="8"/>
        <v>-</v>
      </c>
      <c r="BT6" s="35" t="str">
        <f t="shared" si="8"/>
        <v>-</v>
      </c>
      <c r="BU6" s="35">
        <f t="shared" si="8"/>
        <v>60.11</v>
      </c>
      <c r="BV6" s="35" t="str">
        <f t="shared" si="8"/>
        <v>-</v>
      </c>
      <c r="BW6" s="35" t="str">
        <f t="shared" si="8"/>
        <v>-</v>
      </c>
      <c r="BX6" s="35" t="str">
        <f t="shared" si="8"/>
        <v>-</v>
      </c>
      <c r="BY6" s="35" t="str">
        <f t="shared" si="8"/>
        <v>-</v>
      </c>
      <c r="BZ6" s="35">
        <f t="shared" si="8"/>
        <v>68.11</v>
      </c>
      <c r="CA6" s="34" t="str">
        <f>IF(CA7="","",IF(CA7="-","【-】","【"&amp;SUBSTITUTE(TEXT(CA7,"#,##0.00"),"-","△")&amp;"】"))</f>
        <v>【60.94】</v>
      </c>
      <c r="CB6" s="35" t="str">
        <f>IF(CB7="",NA(),CB7)</f>
        <v>-</v>
      </c>
      <c r="CC6" s="35" t="str">
        <f t="shared" ref="CC6:CK6" si="9">IF(CC7="",NA(),CC7)</f>
        <v>-</v>
      </c>
      <c r="CD6" s="35" t="str">
        <f t="shared" si="9"/>
        <v>-</v>
      </c>
      <c r="CE6" s="35" t="str">
        <f t="shared" si="9"/>
        <v>-</v>
      </c>
      <c r="CF6" s="35">
        <f t="shared" si="9"/>
        <v>188.79</v>
      </c>
      <c r="CG6" s="35" t="str">
        <f t="shared" si="9"/>
        <v>-</v>
      </c>
      <c r="CH6" s="35" t="str">
        <f t="shared" si="9"/>
        <v>-</v>
      </c>
      <c r="CI6" s="35" t="str">
        <f t="shared" si="9"/>
        <v>-</v>
      </c>
      <c r="CJ6" s="35" t="str">
        <f t="shared" si="9"/>
        <v>-</v>
      </c>
      <c r="CK6" s="35">
        <f t="shared" si="9"/>
        <v>222.41</v>
      </c>
      <c r="CL6" s="34" t="str">
        <f>IF(CL7="","",IF(CL7="-","【-】","【"&amp;SUBSTITUTE(TEXT(CL7,"#,##0.00"),"-","△")&amp;"】"))</f>
        <v>【253.04】</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55.26</v>
      </c>
      <c r="CW6" s="34" t="str">
        <f>IF(CW7="","",IF(CW7="-","【-】","【"&amp;SUBSTITUTE(TEXT(CW7,"#,##0.00"),"-","△")&amp;"】"))</f>
        <v>【54.84】</v>
      </c>
      <c r="CX6" s="35" t="str">
        <f>IF(CX7="",NA(),CX7)</f>
        <v>-</v>
      </c>
      <c r="CY6" s="35" t="str">
        <f t="shared" ref="CY6:DG6" si="11">IF(CY7="",NA(),CY7)</f>
        <v>-</v>
      </c>
      <c r="CZ6" s="35" t="str">
        <f t="shared" si="11"/>
        <v>-</v>
      </c>
      <c r="DA6" s="35" t="str">
        <f t="shared" si="11"/>
        <v>-</v>
      </c>
      <c r="DB6" s="35">
        <f t="shared" si="11"/>
        <v>96.97</v>
      </c>
      <c r="DC6" s="35" t="str">
        <f t="shared" si="11"/>
        <v>-</v>
      </c>
      <c r="DD6" s="35" t="str">
        <f t="shared" si="11"/>
        <v>-</v>
      </c>
      <c r="DE6" s="35" t="str">
        <f t="shared" si="11"/>
        <v>-</v>
      </c>
      <c r="DF6" s="35" t="str">
        <f t="shared" si="11"/>
        <v>-</v>
      </c>
      <c r="DG6" s="35">
        <f t="shared" si="11"/>
        <v>90.52</v>
      </c>
      <c r="DH6" s="34" t="str">
        <f>IF(DH7="","",IF(DH7="-","【-】","【"&amp;SUBSTITUTE(TEXT(DH7,"#,##0.00"),"-","△")&amp;"】"))</f>
        <v>【86.60】</v>
      </c>
      <c r="DI6" s="35" t="str">
        <f>IF(DI7="",NA(),DI7)</f>
        <v>-</v>
      </c>
      <c r="DJ6" s="35" t="str">
        <f t="shared" ref="DJ6:DR6" si="12">IF(DJ7="",NA(),DJ7)</f>
        <v>-</v>
      </c>
      <c r="DK6" s="35" t="str">
        <f t="shared" si="12"/>
        <v>-</v>
      </c>
      <c r="DL6" s="35" t="str">
        <f t="shared" si="12"/>
        <v>-</v>
      </c>
      <c r="DM6" s="35">
        <f t="shared" si="12"/>
        <v>52.66</v>
      </c>
      <c r="DN6" s="35" t="str">
        <f t="shared" si="12"/>
        <v>-</v>
      </c>
      <c r="DO6" s="35" t="str">
        <f t="shared" si="12"/>
        <v>-</v>
      </c>
      <c r="DP6" s="35" t="str">
        <f t="shared" si="12"/>
        <v>-</v>
      </c>
      <c r="DQ6" s="35" t="str">
        <f t="shared" si="12"/>
        <v>-</v>
      </c>
      <c r="DR6" s="35">
        <f t="shared" si="12"/>
        <v>24.8</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【0.16】</v>
      </c>
    </row>
    <row r="7" spans="1:148" s="36" customFormat="1" x14ac:dyDescent="0.15">
      <c r="A7" s="28"/>
      <c r="B7" s="37">
        <v>2020</v>
      </c>
      <c r="C7" s="37">
        <v>192147</v>
      </c>
      <c r="D7" s="37">
        <v>46</v>
      </c>
      <c r="E7" s="37">
        <v>17</v>
      </c>
      <c r="F7" s="37">
        <v>5</v>
      </c>
      <c r="G7" s="37">
        <v>0</v>
      </c>
      <c r="H7" s="37" t="s">
        <v>96</v>
      </c>
      <c r="I7" s="37" t="s">
        <v>97</v>
      </c>
      <c r="J7" s="37" t="s">
        <v>98</v>
      </c>
      <c r="K7" s="37" t="s">
        <v>99</v>
      </c>
      <c r="L7" s="37" t="s">
        <v>100</v>
      </c>
      <c r="M7" s="37" t="s">
        <v>101</v>
      </c>
      <c r="N7" s="38" t="s">
        <v>102</v>
      </c>
      <c r="O7" s="38">
        <v>73.83</v>
      </c>
      <c r="P7" s="38">
        <v>10.18</v>
      </c>
      <c r="Q7" s="38">
        <v>85.98</v>
      </c>
      <c r="R7" s="38">
        <v>2200</v>
      </c>
      <c r="S7" s="38">
        <v>30978</v>
      </c>
      <c r="T7" s="38">
        <v>31.69</v>
      </c>
      <c r="U7" s="38">
        <v>977.53</v>
      </c>
      <c r="V7" s="38">
        <v>3140</v>
      </c>
      <c r="W7" s="38">
        <v>1.41</v>
      </c>
      <c r="X7" s="38">
        <v>2226.9499999999998</v>
      </c>
      <c r="Y7" s="38" t="s">
        <v>102</v>
      </c>
      <c r="Z7" s="38" t="s">
        <v>102</v>
      </c>
      <c r="AA7" s="38" t="s">
        <v>102</v>
      </c>
      <c r="AB7" s="38" t="s">
        <v>102</v>
      </c>
      <c r="AC7" s="38">
        <v>109.24</v>
      </c>
      <c r="AD7" s="38" t="s">
        <v>102</v>
      </c>
      <c r="AE7" s="38" t="s">
        <v>102</v>
      </c>
      <c r="AF7" s="38" t="s">
        <v>102</v>
      </c>
      <c r="AG7" s="38" t="s">
        <v>102</v>
      </c>
      <c r="AH7" s="38">
        <v>103.09</v>
      </c>
      <c r="AI7" s="38">
        <v>104.99</v>
      </c>
      <c r="AJ7" s="38" t="s">
        <v>102</v>
      </c>
      <c r="AK7" s="38" t="s">
        <v>102</v>
      </c>
      <c r="AL7" s="38" t="s">
        <v>102</v>
      </c>
      <c r="AM7" s="38" t="s">
        <v>102</v>
      </c>
      <c r="AN7" s="38">
        <v>0</v>
      </c>
      <c r="AO7" s="38" t="s">
        <v>102</v>
      </c>
      <c r="AP7" s="38" t="s">
        <v>102</v>
      </c>
      <c r="AQ7" s="38" t="s">
        <v>102</v>
      </c>
      <c r="AR7" s="38" t="s">
        <v>102</v>
      </c>
      <c r="AS7" s="38">
        <v>101.24</v>
      </c>
      <c r="AT7" s="38">
        <v>121.19</v>
      </c>
      <c r="AU7" s="38" t="s">
        <v>102</v>
      </c>
      <c r="AV7" s="38" t="s">
        <v>102</v>
      </c>
      <c r="AW7" s="38" t="s">
        <v>102</v>
      </c>
      <c r="AX7" s="38" t="s">
        <v>102</v>
      </c>
      <c r="AY7" s="38">
        <v>47</v>
      </c>
      <c r="AZ7" s="38" t="s">
        <v>102</v>
      </c>
      <c r="BA7" s="38" t="s">
        <v>102</v>
      </c>
      <c r="BB7" s="38" t="s">
        <v>102</v>
      </c>
      <c r="BC7" s="38" t="s">
        <v>102</v>
      </c>
      <c r="BD7" s="38">
        <v>37.24</v>
      </c>
      <c r="BE7" s="38">
        <v>32.799999999999997</v>
      </c>
      <c r="BF7" s="38" t="s">
        <v>102</v>
      </c>
      <c r="BG7" s="38" t="s">
        <v>102</v>
      </c>
      <c r="BH7" s="38" t="s">
        <v>102</v>
      </c>
      <c r="BI7" s="38" t="s">
        <v>102</v>
      </c>
      <c r="BJ7" s="38">
        <v>19.59</v>
      </c>
      <c r="BK7" s="38" t="s">
        <v>102</v>
      </c>
      <c r="BL7" s="38" t="s">
        <v>102</v>
      </c>
      <c r="BM7" s="38" t="s">
        <v>102</v>
      </c>
      <c r="BN7" s="38" t="s">
        <v>102</v>
      </c>
      <c r="BO7" s="38">
        <v>783.8</v>
      </c>
      <c r="BP7" s="38">
        <v>832.52</v>
      </c>
      <c r="BQ7" s="38" t="s">
        <v>102</v>
      </c>
      <c r="BR7" s="38" t="s">
        <v>102</v>
      </c>
      <c r="BS7" s="38" t="s">
        <v>102</v>
      </c>
      <c r="BT7" s="38" t="s">
        <v>102</v>
      </c>
      <c r="BU7" s="38">
        <v>60.11</v>
      </c>
      <c r="BV7" s="38" t="s">
        <v>102</v>
      </c>
      <c r="BW7" s="38" t="s">
        <v>102</v>
      </c>
      <c r="BX7" s="38" t="s">
        <v>102</v>
      </c>
      <c r="BY7" s="38" t="s">
        <v>102</v>
      </c>
      <c r="BZ7" s="38">
        <v>68.11</v>
      </c>
      <c r="CA7" s="38">
        <v>60.94</v>
      </c>
      <c r="CB7" s="38" t="s">
        <v>102</v>
      </c>
      <c r="CC7" s="38" t="s">
        <v>102</v>
      </c>
      <c r="CD7" s="38" t="s">
        <v>102</v>
      </c>
      <c r="CE7" s="38" t="s">
        <v>102</v>
      </c>
      <c r="CF7" s="38">
        <v>188.79</v>
      </c>
      <c r="CG7" s="38" t="s">
        <v>102</v>
      </c>
      <c r="CH7" s="38" t="s">
        <v>102</v>
      </c>
      <c r="CI7" s="38" t="s">
        <v>102</v>
      </c>
      <c r="CJ7" s="38" t="s">
        <v>102</v>
      </c>
      <c r="CK7" s="38">
        <v>222.41</v>
      </c>
      <c r="CL7" s="38">
        <v>253.04</v>
      </c>
      <c r="CM7" s="38" t="s">
        <v>102</v>
      </c>
      <c r="CN7" s="38" t="s">
        <v>102</v>
      </c>
      <c r="CO7" s="38" t="s">
        <v>102</v>
      </c>
      <c r="CP7" s="38" t="s">
        <v>102</v>
      </c>
      <c r="CQ7" s="38" t="s">
        <v>102</v>
      </c>
      <c r="CR7" s="38" t="s">
        <v>102</v>
      </c>
      <c r="CS7" s="38" t="s">
        <v>102</v>
      </c>
      <c r="CT7" s="38" t="s">
        <v>102</v>
      </c>
      <c r="CU7" s="38" t="s">
        <v>102</v>
      </c>
      <c r="CV7" s="38">
        <v>55.26</v>
      </c>
      <c r="CW7" s="38">
        <v>54.84</v>
      </c>
      <c r="CX7" s="38" t="s">
        <v>102</v>
      </c>
      <c r="CY7" s="38" t="s">
        <v>102</v>
      </c>
      <c r="CZ7" s="38" t="s">
        <v>102</v>
      </c>
      <c r="DA7" s="38" t="s">
        <v>102</v>
      </c>
      <c r="DB7" s="38">
        <v>96.97</v>
      </c>
      <c r="DC7" s="38" t="s">
        <v>102</v>
      </c>
      <c r="DD7" s="38" t="s">
        <v>102</v>
      </c>
      <c r="DE7" s="38" t="s">
        <v>102</v>
      </c>
      <c r="DF7" s="38" t="s">
        <v>102</v>
      </c>
      <c r="DG7" s="38">
        <v>90.52</v>
      </c>
      <c r="DH7" s="38">
        <v>86.6</v>
      </c>
      <c r="DI7" s="38" t="s">
        <v>102</v>
      </c>
      <c r="DJ7" s="38" t="s">
        <v>102</v>
      </c>
      <c r="DK7" s="38" t="s">
        <v>102</v>
      </c>
      <c r="DL7" s="38" t="s">
        <v>102</v>
      </c>
      <c r="DM7" s="38">
        <v>52.66</v>
      </c>
      <c r="DN7" s="38" t="s">
        <v>102</v>
      </c>
      <c r="DO7" s="38" t="s">
        <v>102</v>
      </c>
      <c r="DP7" s="38" t="s">
        <v>102</v>
      </c>
      <c r="DQ7" s="38" t="s">
        <v>102</v>
      </c>
      <c r="DR7" s="38">
        <v>24.8</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2021-12-03T07:31:44Z</dcterms:created>
  <dcterms:modified xsi:type="dcterms:W3CDTF">2022-01-26T23:46:48Z</dcterms:modified>
  <cp:category/>
</cp:coreProperties>
</file>