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uDIT+NC86f4kH1JavCglXn1Bes6D15tdYM2aM3aziI9kxoUdMIdjRRvCNxPZTrhfyX8Y3FihgEIZcf6f2CTOIg==" workbookSaltValue="JDoreKnQK1x4ytzN9Oa99A=="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<sst xmlns="http://schemas.openxmlformats.org/spreadsheetml/2006/main" count="228" uniqueCount="114">
  <si>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</si>
  <si>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</si>
  <si>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</si>
  <si>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</si>
  <si>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</si>
  <si>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</si>
  <si>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</si>
  <si>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</si>
  <si>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</si>
  <si>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</si>
  <si>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</si>
  <si>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</si>
  <si>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</si>
  <si>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</si>
  <si>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</si>
  <si>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</si>
  <si>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</si>
  <si>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</si>
  <si>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</si>
  <si>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</si>
  <si>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</si>
  <si>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</si>
  <si>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</si>
  <si>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</si>
  <si>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</si>
  <si>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</si>
  <si>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</si>
  <si>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</si>
  <si>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</si>
  <si>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</si>
  <si>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</si>
  <si>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</si>
  <si>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</si>
  <si>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</si>
  <si>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</si>
  <si>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</si>
  <si>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</si>
  <si>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</si>
  <si>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</si>
  <si>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</si>
  <si>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</si>
  <si>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</si>
  <si>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</si>
  <si>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</si>
  <si>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</si>
  <si>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</si>
  <si>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</si>
  <si>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</si>
  <si>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</si>
  <si>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</si>
  <si>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</si>
  <si>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</si>
  <si>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</si>
  <si>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</si>
  <si>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</si>
  <si>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</si>
  <si>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</si>
  <si>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</si>
  <si>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</si>
  <si>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</si>
  <si>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</si>
  <si>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</si>
  <si>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</si>
  <si>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</si>
  <si>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</si>
  <si>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</si>
  <si>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</si>
  <si>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</si>
  <si>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</si>
  <si>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</si>
  <si>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</si>
  <si>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</si>
  <si>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</si>
  <si>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</si>
  <si>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</si>
  <si>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</si>
  <si>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</si>
  <si>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</si>
  <si>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</si>
  <si>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</si>
  <si>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</si>
  <si>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</si>
  <si>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</si>
  <si>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</si>
  <si>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</si>
  <si>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</si>
  <si>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</si>
  <si>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</si>
  <si>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</si>
  <si>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</si>
  <si>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</si>
  <si>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</si>
  <si>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</si>
  <si>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</si>
  <si>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</si>
  <si>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</si>
  <si>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</si>
  <si>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</si>
  <si>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</si>
  <si>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</si>
  <si>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</si>
  <si>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</si>
  <si>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</si>
  <si>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</si>
  <si>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</si>
  <si>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</si>
  <si>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</si>
  <si>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</si>
  <si>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</si>
  <si>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</si>
  <si>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</si>
  <si>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27～28年度に実施をした基幹配水場の更新工事や、毎年度継続的かつ積極的に投資している管路の耐震化工事については、企業債を財源とし実施をしているため、企業債残高が増えている。管路更新工事を実施することにより漏水量が減少し有収水量は増えるが、水道水の安全性確保のために排水作業を多く実施しているため、有収率は横ばい傾向となっている。しかしながら、料金回収率は100％を超える指標を示しており、また、経常収支比率についても100％を超える結果となっている。
　節水機器の普及等により給水水量が伸びないながらも、計画的な料金改定の実施により、給水収益は横ばいという結果ではあるが、今後、リバーサイド配水場更新工事に伴う企業債残高及び減価償却費の増加に伴い、事業経営が圧迫される状況である。</t>
    <rPh sb="16" eb="18">
      <t>キカン</t>
    </rPh>
    <rPh sb="36" eb="39">
      <t>セッキョクテキ</t>
    </rPh>
    <rPh sb="40" eb="42">
      <t>トウシ</t>
    </rPh>
    <rPh sb="123" eb="126">
      <t>スイドウスイ</t>
    </rPh>
    <rPh sb="127" eb="130">
      <t>アンゼンセイ</t>
    </rPh>
    <rPh sb="130" eb="132">
      <t>カクホ</t>
    </rPh>
    <rPh sb="141" eb="142">
      <t>オオ</t>
    </rPh>
    <rPh sb="156" eb="157">
      <t>ヨコ</t>
    </rPh>
    <rPh sb="159" eb="161">
      <t>ケイコウ</t>
    </rPh>
    <phoneticPr fontId="4"/>
  </si>
  <si>
    <t xml:space="preserve"> 未だ経年劣化した配水管及び施設が存在する。安定した配水を継続的かつ安定的に行い、また災害に強い水道にするためにも、長寿命化を意識しつつ積極的に更新工事を実施していく必要がある。しかし、企業債残高の増加や施設更新に伴う減価償却費の増加については、事業運営を圧迫する要因となるため、長期計画を立て、効率的な投資を行っていく必要がある。
　持続しつづける水道事業であるためにも、適正な料金改定を行っていく必要がある。</t>
    <rPh sb="34" eb="36">
      <t>アンテイ</t>
    </rPh>
    <rPh sb="36" eb="37">
      <t>テキ</t>
    </rPh>
    <rPh sb="140" eb="144">
      <t>チョウキケイカク</t>
    </rPh>
    <rPh sb="145" eb="146">
      <t>タ</t>
    </rPh>
    <rPh sb="148" eb="151">
      <t>コウリツテキ</t>
    </rPh>
    <rPh sb="152" eb="154">
      <t>トウシ</t>
    </rPh>
    <rPh sb="155" eb="156">
      <t>オコナ</t>
    </rPh>
    <rPh sb="160" eb="162">
      <t>ヒツヨウ</t>
    </rPh>
    <phoneticPr fontId="4"/>
  </si>
  <si>
    <t xml:space="preserve"> 老朽化が進行し、継続的に安定した配水の実施について懸念していた布施配水場は、平成27～28年度に無事工事の完成を迎えている。しかし、昭和55年から供用しているリバーサイド配水場の老朽化が著しく進んでおり、安定した配水のためにも施設更新工事が必要となっている。
　管路については、石綿セメント管の残存は無いが、経年劣化したＶＰ管が多く残存しており、漏水も見受けられる。現在までも積極的に老朽水道管の更新及び耐震化を行ってきたが、今後についても、有収率及び耐震化率の向上のためにも継続的な布設替工事が必要である。</t>
    <rPh sb="184" eb="186">
      <t>ゲンザイ</t>
    </rPh>
    <rPh sb="189" eb="192">
      <t>セッキョクテキ</t>
    </rPh>
    <rPh sb="193" eb="195">
      <t>ロウキュウ</t>
    </rPh>
    <rPh sb="195" eb="198">
      <t>スイドウカン</t>
    </rPh>
    <rPh sb="199" eb="201">
      <t>コウシン</t>
    </rPh>
    <rPh sb="201" eb="202">
      <t>オヨ</t>
    </rPh>
    <rPh sb="203" eb="206">
      <t>タイシンカ</t>
    </rPh>
    <rPh sb="207" eb="208">
      <t>オコナ</t>
    </rPh>
    <rPh sb="230" eb="231">
      <t>リツ</t>
    </rPh>
    <rPh sb="232" eb="23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</si>
</sst>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2.02</c:v>
                </c:pt>
                <c:pt idx="1">
                  <c:v>1.56</c:v>
                </c:pt>
                <c:pt idx="2">
                  <c:v>1.82</c:v>
                </c:pt>
                <c:pt idx="3">
                  <c:v>1.61</c:v>
                </c:pt>
                <c:pt idx="4">
                  <c:v>1.44</c:v>
                </c:pt>
              </c:numCache>
            </c:numRef>
          </c:val>
          <c:extLst>
            <c:ext xmlns:c16="http://schemas.microsoft.com/office/drawing/2014/chart" uri="{C3380CC4-5D6E-409C-BE32-E72D297353CC}">
              <c16:uniqueId val="{00000000-9C92-4FF1-957C-BEAF9D3E4A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9C92-4FF1-957C-BEAF9D3E4A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53.35</c:v>
                </c:pt>
                <c:pt idx="1">
                  <c:v>49.2</c:v>
                </c:pt>
                <c:pt idx="2">
                  <c:v>50.86</c:v>
                </c:pt>
                <c:pt idx="3">
                  <c:v>56.42</c:v>
                </c:pt>
                <c:pt idx="4">
                  <c:v>58.82</c:v>
                </c:pt>
              </c:numCache>
            </c:numRef>
          </c:val>
          <c:extLst>
            <c:ext xmlns:c16="http://schemas.microsoft.com/office/drawing/2014/chart" uri="{C3380CC4-5D6E-409C-BE32-E72D297353CC}">
              <c16:uniqueId val="{00000000-0498-499A-B3AA-6DC8320340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0498-499A-B3AA-6DC8320340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83.2</c:v>
                </c:pt>
                <c:pt idx="1">
                  <c:v>88.35</c:v>
                </c:pt>
                <c:pt idx="2">
                  <c:v>85.62</c:v>
                </c:pt>
                <c:pt idx="3">
                  <c:v>81.62</c:v>
                </c:pt>
                <c:pt idx="4">
                  <c:v>81.849999999999994</c:v>
                </c:pt>
              </c:numCache>
            </c:numRef>
          </c:val>
          <c:extLst>
            <c:ext xmlns:c16="http://schemas.microsoft.com/office/drawing/2014/chart" uri="{C3380CC4-5D6E-409C-BE32-E72D297353CC}">
              <c16:uniqueId val="{00000000-98D8-4AC8-80C2-4673A9F4A5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8D8-4AC8-80C2-4673A9F4A5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109.04</c:v>
                </c:pt>
                <c:pt idx="1">
                  <c:v>104.74</c:v>
                </c:pt>
                <c:pt idx="2">
                  <c:v>108.47</c:v>
                </c:pt>
                <c:pt idx="3">
                  <c:v>111.59</c:v>
                </c:pt>
                <c:pt idx="4">
                  <c:v>111.49</c:v>
                </c:pt>
              </c:numCache>
            </c:numRef>
          </c:val>
          <c:extLst>
            <c:ext xmlns:c16="http://schemas.microsoft.com/office/drawing/2014/chart" uri="{C3380CC4-5D6E-409C-BE32-E72D297353CC}">
              <c16:uniqueId val="{00000000-040D-4EFD-B454-D76084CF89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040D-4EFD-B454-D76084CF89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37.81</c:v>
                </c:pt>
                <c:pt idx="1">
                  <c:v>38.340000000000003</c:v>
                </c:pt>
                <c:pt idx="2">
                  <c:v>39.58</c:v>
                </c:pt>
                <c:pt idx="3">
                  <c:v>40.28</c:v>
                </c:pt>
                <c:pt idx="4">
                  <c:v>41.69</c:v>
                </c:pt>
              </c:numCache>
            </c:numRef>
          </c:val>
          <c:extLst>
            <c:ext xmlns:c16="http://schemas.microsoft.com/office/drawing/2014/chart" uri="{C3380CC4-5D6E-409C-BE32-E72D297353CC}">
              <c16:uniqueId val="{00000000-E072-406A-AE6D-05EAB1D666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072-406A-AE6D-05EAB1D666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A-4AD6-BA9C-2BB081814F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EEA-4AD6-BA9C-2BB081814F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8B-4E94-9E96-E02CA7A1BF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B08B-4E94-9E96-E02CA7A1BF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500.03</c:v>
                </c:pt>
                <c:pt idx="1">
                  <c:v>486.43</c:v>
                </c:pt>
                <c:pt idx="2">
                  <c:v>475.15</c:v>
                </c:pt>
                <c:pt idx="3">
                  <c:v>531.77</c:v>
                </c:pt>
                <c:pt idx="4">
                  <c:v>295.36</c:v>
                </c:pt>
              </c:numCache>
            </c:numRef>
          </c:val>
          <c:extLst>
            <c:ext xmlns:c16="http://schemas.microsoft.com/office/drawing/2014/chart" uri="{C3380CC4-5D6E-409C-BE32-E72D297353CC}">
              <c16:uniqueId val="{00000000-B9F1-4534-9ECB-399078C631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9F1-4534-9ECB-399078C631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1129</c:v>
                </c:pt>
                <c:pt idx="1">
                  <c:v>1050.8399999999999</c:v>
                </c:pt>
                <c:pt idx="2">
                  <c:v>1029.45</c:v>
                </c:pt>
                <c:pt idx="3">
                  <c:v>1088.68</c:v>
                </c:pt>
                <c:pt idx="4">
                  <c:v>1056.06</c:v>
                </c:pt>
              </c:numCache>
            </c:numRef>
          </c:val>
          <c:extLst>
            <c:ext xmlns:c16="http://schemas.microsoft.com/office/drawing/2014/chart" uri="{C3380CC4-5D6E-409C-BE32-E72D297353CC}">
              <c16:uniqueId val="{00000000-4739-4C50-8483-12A8C43CF9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739-4C50-8483-12A8C43CF9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96.67</c:v>
                </c:pt>
                <c:pt idx="1">
                  <c:v>95.83</c:v>
                </c:pt>
                <c:pt idx="2">
                  <c:v>98.94</c:v>
                </c:pt>
                <c:pt idx="3">
                  <c:v>101.58</c:v>
                </c:pt>
                <c:pt idx="4">
                  <c:v>102.34</c:v>
                </c:pt>
              </c:numCache>
            </c:numRef>
          </c:val>
          <c:extLst>
            <c:ext xmlns:c16="http://schemas.microsoft.com/office/drawing/2014/chart" uri="{C3380CC4-5D6E-409C-BE32-E72D297353CC}">
              <c16:uniqueId val="{00000000-49DE-4C43-9486-085F30703F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9DE-4C43-9486-085F30703F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119.52</c:v>
                </c:pt>
                <c:pt idx="1">
                  <c:v>136.82</c:v>
                </c:pt>
                <c:pt idx="2">
                  <c:v>135.82</c:v>
                </c:pt>
                <c:pt idx="3">
                  <c:v>130.88</c:v>
                </c:pt>
                <c:pt idx="4">
                  <c:v>128.74</c:v>
                </c:pt>
              </c:numCache>
            </c:numRef>
          </c:val>
          <c:extLst>
            <c:ext xmlns:c16="http://schemas.microsoft.com/office/drawing/2014/chart" uri="{C3380CC4-5D6E-409C-BE32-E72D297353CC}">
              <c16:uniqueId val="{00000000-FEE1-48B2-9F9E-9F8A415008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EE1-48B2-9F9E-9F8A415008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L47" sqref="BL47: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中央市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30978</v>
      </c>
      <c r="AM8" s="61"/>
      <c r="AN8" s="61"/>
      <c r="AO8" s="61"/>
      <c r="AP8" s="61"/>
      <c r="AQ8" s="61"/>
      <c r="AR8" s="61"/>
      <c r="AS8" s="61"/>
      <c r="AT8" s="52">
        <f>データ!$S$6</f>
        <v>31.69</v>
      </c>
      <c r="AU8" s="53"/>
      <c r="AV8" s="53"/>
      <c r="AW8" s="53"/>
      <c r="AX8" s="53"/>
      <c r="AY8" s="53"/>
      <c r="AZ8" s="53"/>
      <c r="BA8" s="53"/>
      <c r="BB8" s="54">
        <f>データ!$T$6</f>
        <v>977.53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37.81</v>
      </c>
      <c r="J10" s="53"/>
      <c r="K10" s="53"/>
      <c r="L10" s="53"/>
      <c r="M10" s="53"/>
      <c r="N10" s="53"/>
      <c r="O10" s="64"/>
      <c r="P10" s="54">
        <f>データ!$P$6</f>
        <v>100</v>
      </c>
      <c r="Q10" s="54"/>
      <c r="R10" s="54"/>
      <c r="S10" s="54"/>
      <c r="T10" s="54"/>
      <c r="U10" s="54"/>
      <c r="V10" s="54"/>
      <c r="W10" s="61">
        <f>データ!$Q$6</f>
        <v>2313</v>
      </c>
      <c r="X10" s="61"/>
      <c r="Y10" s="61"/>
      <c r="Z10" s="61"/>
      <c r="AA10" s="61"/>
      <c r="AB10" s="61"/>
      <c r="AC10" s="61"/>
      <c r="AD10" s="2"/>
      <c r="AE10" s="2"/>
      <c r="AF10" s="2"/>
      <c r="AG10" s="2"/>
      <c r="AH10" s="4"/>
      <c r="AI10" s="4"/>
      <c r="AJ10" s="4"/>
      <c r="AK10" s="4"/>
      <c r="AL10" s="61">
        <f>データ!$U$6</f>
        <v>16637</v>
      </c>
      <c r="AM10" s="61"/>
      <c r="AN10" s="61"/>
      <c r="AO10" s="61"/>
      <c r="AP10" s="61"/>
      <c r="AQ10" s="61"/>
      <c r="AR10" s="61"/>
      <c r="AS10" s="61"/>
      <c r="AT10" s="52">
        <f>データ!$V$6</f>
        <v>7.7</v>
      </c>
      <c r="AU10" s="53"/>
      <c r="AV10" s="53"/>
      <c r="AW10" s="53"/>
      <c r="AX10" s="53"/>
      <c r="AY10" s="53"/>
      <c r="AZ10" s="53"/>
      <c r="BA10" s="53"/>
      <c r="BB10" s="54">
        <f>データ!$W$6</f>
        <v>2160.65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113</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92"/>
      <c r="BM60" s="93"/>
      <c r="BN60" s="93"/>
      <c r="BO60" s="93"/>
      <c r="BP60" s="93"/>
      <c r="BQ60" s="93"/>
      <c r="BR60" s="93"/>
      <c r="BS60" s="93"/>
      <c r="BT60" s="93"/>
      <c r="BU60" s="93"/>
      <c r="BV60" s="93"/>
      <c r="BW60" s="93"/>
      <c r="BX60" s="93"/>
      <c r="BY60" s="93"/>
      <c r="BZ60" s="94"/>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5" t="s">
        <v>28</v>
      </c>
      <c r="BM64" s="96"/>
      <c r="BN64" s="96"/>
      <c r="BO64" s="96"/>
      <c r="BP64" s="96"/>
      <c r="BQ64" s="96"/>
      <c r="BR64" s="96"/>
      <c r="BS64" s="96"/>
      <c r="BT64" s="96"/>
      <c r="BU64" s="96"/>
      <c r="BV64" s="96"/>
      <c r="BW64" s="96"/>
      <c r="BX64" s="96"/>
      <c r="BY64" s="96"/>
      <c r="BZ64" s="9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8"/>
      <c r="BM65" s="99"/>
      <c r="BN65" s="99"/>
      <c r="BO65" s="99"/>
      <c r="BP65" s="99"/>
      <c r="BQ65" s="99"/>
      <c r="BR65" s="99"/>
      <c r="BS65" s="99"/>
      <c r="BT65" s="99"/>
      <c r="BU65" s="99"/>
      <c r="BV65" s="99"/>
      <c r="BW65" s="99"/>
      <c r="BX65" s="99"/>
      <c r="BY65" s="99"/>
      <c r="BZ65" s="10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rtjA0bsXqIQKfAsq64i0RD5MOzq3K75+qGv0JTury2s5FQKbe7YPkcRIqUcq1t11I6qEQv5id7lVNUS7Z9dUg==" saltValue="F8hjedeiHJnZG9zZtA+I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192147</v>
      </c>
      <c r="D6" s="34">
        <f t="shared" si="3"/>
        <v>46</v>
      </c>
      <c r="E6" s="34">
        <f t="shared" si="3"/>
        <v>1</v>
      </c>
      <c r="F6" s="34">
        <f t="shared" si="3"/>
        <v>0</v>
      </c>
      <c r="G6" s="34">
        <f t="shared" si="3"/>
        <v>1</v>
      </c>
      <c r="H6" s="34" t="str">
        <f t="shared" si="3"/>
        <v>山梨県　中央市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37.81</v>
      </c>
      <c r="P6" s="35">
        <f t="shared" si="3"/>
        <v>100</v>
      </c>
      <c r="Q6" s="35">
        <f t="shared" si="3"/>
        <v>2313</v>
      </c>
      <c r="R6" s="35">
        <f t="shared" si="3"/>
        <v>30978</v>
      </c>
      <c r="S6" s="35">
        <f t="shared" si="3"/>
        <v>31.69</v>
      </c>
      <c r="T6" s="35">
        <f t="shared" si="3"/>
        <v>977.53</v>
      </c>
      <c r="U6" s="35">
        <f t="shared" si="3"/>
        <v>16637</v>
      </c>
      <c r="V6" s="35">
        <f t="shared" si="3"/>
        <v>7.7</v>
      </c>
      <c r="W6" s="35">
        <f t="shared" si="3"/>
        <v>2160.65</v>
      </c>
      <c r="X6" s="36">
        <f>IF(X7="",NA(),X7)</f>
        <v>109.04</v>
      </c>
      <c r="Y6" s="36">
        <f t="shared" ref="Y6:AG6" si="4">IF(Y7="",NA(),Y7)</f>
        <v>104.74</v>
      </c>
      <c r="Z6" s="36">
        <f t="shared" si="4"/>
        <v>108.47</v>
      </c>
      <c r="AA6" s="36">
        <f t="shared" si="4"/>
        <v>111.59</v>
      </c>
      <c r="AB6" s="36">
        <f t="shared" si="4"/>
        <v>111.49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500.03</v>
      </c>
      <c r="AU6" s="36">
        <f t="shared" ref="AU6:BC6" si="6">IF(AU7="",NA(),AU7)</f>
        <v>486.43</v>
      </c>
      <c r="AV6" s="36">
        <f t="shared" si="6"/>
        <v>475.15</v>
      </c>
      <c r="AW6" s="36">
        <f t="shared" si="6"/>
        <v>531.77</v>
      </c>
      <c r="AX6" s="36">
        <f t="shared" si="6"/>
        <v>295.36</v>
      </c>
      <c r="AY6" s="36">
        <f t="shared" si="6"/>
        <v>384.34</v>
      </c>
      <c r="AZ6" s="36">
        <f t="shared" si="6"/>
        <v>359.47</v>
      </c>
      <c r="BA6" s="36">
        <f t="shared" si="6"/>
        <v>369.69</v>
      </c>
      <c r="BB6" s="36">
        <f t="shared" si="6"/>
        <v>379.08</v>
      </c>
      <c r="BC6" s="36">
        <f t="shared" si="6"/>
        <v>367.55</v>
      </c>
      <c r="BD6" s="35" t="str">
        <f>IF(BD7="","",IF(BD7="-","【-】","【"&amp;SUBSTITUTE(TEXT(BD7,"#,##0.00"),"-","△")&amp;"】"))</f>
        <v>【260.31】</v>
      </c>
      <c r="BE6" s="36">
        <f>IF(BE7="",NA(),BE7)</f>
        <v>1129</v>
      </c>
      <c r="BF6" s="36">
        <f t="shared" ref="BF6:BN6" si="7">IF(BF7="",NA(),BF7)</f>
        <v>1050.8399999999999</v>
      </c>
      <c r="BG6" s="36">
        <f t="shared" si="7"/>
        <v>1029.45</v>
      </c>
      <c r="BH6" s="36">
        <f t="shared" si="7"/>
        <v>1088.68</v>
      </c>
      <c r="BI6" s="36">
        <f t="shared" si="7"/>
        <v>1056.06</v>
      </c>
      <c r="BJ6" s="36">
        <f t="shared" si="7"/>
        <v>380.58</v>
      </c>
      <c r="BK6" s="36">
        <f t="shared" si="7"/>
        <v>401.79</v>
      </c>
      <c r="BL6" s="36">
        <f t="shared" si="7"/>
        <v>402.99</v>
      </c>
      <c r="BM6" s="36">
        <f t="shared" si="7"/>
        <v>398.98</v>
      </c>
      <c r="BN6" s="36">
        <f t="shared" si="7"/>
        <v>418.68</v>
      </c>
      <c r="BO6" s="35" t="str">
        <f>IF(BO7="","",IF(BO7="-","【-】","【"&amp;SUBSTITUTE(TEXT(BO7,"#,##0.00"),"-","△")&amp;"】"))</f>
        <v>【275.67】</v>
      </c>
      <c r="BP6" s="36">
        <f>IF(BP7="",NA(),BP7)</f>
        <v>96.67</v>
      </c>
      <c r="BQ6" s="36">
        <f t="shared" ref="BQ6:BY6" si="8">IF(BQ7="",NA(),BQ7)</f>
        <v>95.83</v>
      </c>
      <c r="BR6" s="36">
        <f t="shared" si="8"/>
        <v>98.94</v>
      </c>
      <c r="BS6" s="36">
        <f t="shared" si="8"/>
        <v>101.58</v>
      </c>
      <c r="BT6" s="36">
        <f t="shared" si="8"/>
        <v>102.34</v>
      </c>
      <c r="BU6" s="36">
        <f t="shared" si="8"/>
        <v>102.38</v>
      </c>
      <c r="BV6" s="36">
        <f t="shared" si="8"/>
        <v>100.12</v>
      </c>
      <c r="BW6" s="36">
        <f t="shared" si="8"/>
        <v>98.66</v>
      </c>
      <c r="BX6" s="36">
        <f t="shared" si="8"/>
        <v>98.64</v>
      </c>
      <c r="BY6" s="36">
        <f t="shared" si="8"/>
        <v>94.78</v>
      </c>
      <c r="BZ6" s="35" t="str">
        <f>IF(BZ7="","",IF(BZ7="-","【-】","【"&amp;SUBSTITUTE(TEXT(BZ7,"#,##0.00"),"-","△")&amp;"】"))</f>
        <v>【100.05】</v>
      </c>
      <c r="CA6" s="36">
        <f>IF(CA7="",NA(),CA7)</f>
        <v>119.52</v>
      </c>
      <c r="CB6" s="36">
        <f t="shared" ref="CB6:CJ6" si="9">IF(CB7="",NA(),CB7)</f>
        <v>136.82</v>
      </c>
      <c r="CC6" s="36">
        <f t="shared" si="9"/>
        <v>135.82</v>
      </c>
      <c r="CD6" s="36">
        <f t="shared" si="9"/>
        <v>130.88</v>
      </c>
      <c r="CE6" s="36">
        <f t="shared" si="9"/>
        <v>128.74</v>
      </c>
      <c r="CF6" s="36">
        <f t="shared" si="9"/>
        <v>168.67</v>
      </c>
      <c r="CG6" s="36">
        <f t="shared" si="9"/>
        <v>174.97</v>
      </c>
      <c r="CH6" s="36">
        <f t="shared" si="9"/>
        <v>178.59</v>
      </c>
      <c r="CI6" s="36">
        <f t="shared" si="9"/>
        <v>178.92</v>
      </c>
      <c r="CJ6" s="36">
        <f t="shared" si="9"/>
        <v>181.3</v>
      </c>
      <c r="CK6" s="35" t="str">
        <f>IF(CK7="","",IF(CK7="-","【-】","【"&amp;SUBSTITUTE(TEXT(CK7,"#,##0.00"),"-","△")&amp;"】"))</f>
        <v>【166.40】</v>
      </c>
      <c r="CL6" s="36">
        <f>IF(CL7="",NA(),CL7)</f>
        <v>53.35</v>
      </c>
      <c r="CM6" s="36">
        <f t="shared" ref="CM6:CU6" si="10">IF(CM7="",NA(),CM7)</f>
        <v>49.2</v>
      </c>
      <c r="CN6" s="36">
        <f t="shared" si="10"/>
        <v>50.86</v>
      </c>
      <c r="CO6" s="36">
        <f t="shared" si="10"/>
        <v>56.42</v>
      </c>
      <c r="CP6" s="36">
        <f t="shared" si="10"/>
        <v>58.82</v>
      </c>
      <c r="CQ6" s="36">
        <f t="shared" si="10"/>
        <v>54.92</v>
      </c>
      <c r="CR6" s="36">
        <f t="shared" si="10"/>
        <v>55.63</v>
      </c>
      <c r="CS6" s="36">
        <f t="shared" si="10"/>
        <v>55.03</v>
      </c>
      <c r="CT6" s="36">
        <f t="shared" si="10"/>
        <v>55.14</v>
      </c>
      <c r="CU6" s="36">
        <f t="shared" si="10"/>
        <v>55.89</v>
      </c>
      <c r="CV6" s="35" t="str">
        <f>IF(CV7="","",IF(CV7="-","【-】","【"&amp;SUBSTITUTE(TEXT(CV7,"#,##0.00"),"-","△")&amp;"】"))</f>
        <v>【60.69】</v>
      </c>
      <c r="CW6" s="36">
        <f>IF(CW7="",NA(),CW7)</f>
        <v>83.2</v>
      </c>
      <c r="CX6" s="36">
        <f t="shared" ref="CX6:DF6" si="11">IF(CX7="",NA(),CX7)</f>
        <v>88.35</v>
      </c>
      <c r="CY6" s="36">
        <f t="shared" si="11"/>
        <v>85.62</v>
      </c>
      <c r="CZ6" s="36">
        <f t="shared" si="11"/>
        <v>81.62</v>
      </c>
      <c r="DA6" s="36">
        <f t="shared" si="11"/>
        <v>81.849999999999994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37.81</v>
      </c>
      <c r="DI6" s="36">
        <f t="shared" ref="DI6:DQ6" si="12">IF(DI7="",NA(),DI7)</f>
        <v>38.340000000000003</v>
      </c>
      <c r="DJ6" s="36">
        <f t="shared" si="12"/>
        <v>39.58</v>
      </c>
      <c r="DK6" s="36">
        <f t="shared" si="12"/>
        <v>40.28</v>
      </c>
      <c r="DL6" s="36">
        <f t="shared" si="12"/>
        <v>41.69</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2.02</v>
      </c>
      <c r="EE6" s="36">
        <f t="shared" ref="EE6:EM6" si="14">IF(EE7="",NA(),EE7)</f>
        <v>1.56</v>
      </c>
      <c r="EF6" s="36">
        <f t="shared" si="14"/>
        <v>1.82</v>
      </c>
      <c r="EG6" s="36">
        <f t="shared" si="14"/>
        <v>1.61</v>
      </c>
      <c r="EH6" s="36">
        <f t="shared" si="14"/>
        <v>1.44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192147</v>
      </c>
      <c r="D7" s="38">
        <v>46</v>
      </c>
      <c r="E7" s="38">
        <v>1</v>
      </c>
      <c r="F7" s="38">
        <v>0</v>
      </c>
      <c r="G7" s="38">
        <v>1</v>
      </c>
      <c r="H7" s="38" t="s">
        <v>93</v>
      </c>
      <c r="I7" s="38" t="s">
        <v>94</v>
      </c>
      <c r="J7" s="38" t="s">
        <v>95</v>
      </c>
      <c r="K7" s="38" t="s">
        <v>96</v>
      </c>
      <c r="L7" s="38" t="s">
        <v>97</v>
      </c>
      <c r="M7" s="38" t="s">
        <v>98</v>
      </c>
      <c r="N7" s="39" t="s">
        <v>99</v>
      </c>
      <c r="O7" s="39">
        <v>37.81</v>
      </c>
      <c r="P7" s="39">
        <v>100</v>
      </c>
      <c r="Q7" s="39">
        <v>2313</v>
      </c>
      <c r="R7" s="39">
        <v>30978</v>
      </c>
      <c r="S7" s="39">
        <v>31.69</v>
      </c>
      <c r="T7" s="39">
        <v>977.53</v>
      </c>
      <c r="U7" s="39">
        <v>16637</v>
      </c>
      <c r="V7" s="39">
        <v>7.7</v>
      </c>
      <c r="W7" s="39">
        <v>2160.65</v>
      </c>
      <c r="X7" s="39">
        <v>109.04</v>
      </c>
      <c r="Y7" s="39">
        <v>104.74</v>
      </c>
      <c r="Z7" s="39">
        <v>108.47</v>
      </c>
      <c r="AA7" s="39">
        <v>111.59</v>
      </c>
      <c r="AB7" s="39">
        <v>111.49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500.03</v>
      </c>
      <c r="AU7" s="39">
        <v>486.43</v>
      </c>
      <c r="AV7" s="39">
        <v>475.15</v>
      </c>
      <c r="AW7" s="39">
        <v>531.77</v>
      </c>
      <c r="AX7" s="39">
        <v>295.36</v>
      </c>
      <c r="AY7" s="39">
        <v>384.34</v>
      </c>
      <c r="AZ7" s="39">
        <v>359.47</v>
      </c>
      <c r="BA7" s="39">
        <v>369.69</v>
      </c>
      <c r="BB7" s="39">
        <v>379.08</v>
      </c>
      <c r="BC7" s="39">
        <v>367.55</v>
      </c>
      <c r="BD7" s="39">
        <v>260.31</v>
      </c>
      <c r="BE7" s="39">
        <v>1129</v>
      </c>
      <c r="BF7" s="39">
        <v>1050.8399999999999</v>
      </c>
      <c r="BG7" s="39">
        <v>1029.45</v>
      </c>
      <c r="BH7" s="39">
        <v>1088.68</v>
      </c>
      <c r="BI7" s="39">
        <v>1056.06</v>
      </c>
      <c r="BJ7" s="39">
        <v>380.58</v>
      </c>
      <c r="BK7" s="39">
        <v>401.79</v>
      </c>
      <c r="BL7" s="39">
        <v>402.99</v>
      </c>
      <c r="BM7" s="39">
        <v>398.98</v>
      </c>
      <c r="BN7" s="39">
        <v>418.68</v>
      </c>
      <c r="BO7" s="39">
        <v>275.67</v>
      </c>
      <c r="BP7" s="39">
        <v>96.67</v>
      </c>
      <c r="BQ7" s="39">
        <v>95.83</v>
      </c>
      <c r="BR7" s="39">
        <v>98.94</v>
      </c>
      <c r="BS7" s="39">
        <v>101.58</v>
      </c>
      <c r="BT7" s="39">
        <v>102.34</v>
      </c>
      <c r="BU7" s="39">
        <v>102.38</v>
      </c>
      <c r="BV7" s="39">
        <v>100.12</v>
      </c>
      <c r="BW7" s="39">
        <v>98.66</v>
      </c>
      <c r="BX7" s="39">
        <v>98.64</v>
      </c>
      <c r="BY7" s="39">
        <v>94.78</v>
      </c>
      <c r="BZ7" s="39">
        <v>100.05</v>
      </c>
      <c r="CA7" s="39">
        <v>119.52</v>
      </c>
      <c r="CB7" s="39">
        <v>136.82</v>
      </c>
      <c r="CC7" s="39">
        <v>135.82</v>
      </c>
      <c r="CD7" s="39">
        <v>130.88</v>
      </c>
      <c r="CE7" s="39">
        <v>128.74</v>
      </c>
      <c r="CF7" s="39">
        <v>168.67</v>
      </c>
      <c r="CG7" s="39">
        <v>174.97</v>
      </c>
      <c r="CH7" s="39">
        <v>178.59</v>
      </c>
      <c r="CI7" s="39">
        <v>178.92</v>
      </c>
      <c r="CJ7" s="39">
        <v>181.3</v>
      </c>
      <c r="CK7" s="39">
        <v>166.4</v>
      </c>
      <c r="CL7" s="39">
        <v>53.35</v>
      </c>
      <c r="CM7" s="39">
        <v>49.2</v>
      </c>
      <c r="CN7" s="39">
        <v>50.86</v>
      </c>
      <c r="CO7" s="39">
        <v>56.42</v>
      </c>
      <c r="CP7" s="39">
        <v>58.82</v>
      </c>
      <c r="CQ7" s="39">
        <v>54.92</v>
      </c>
      <c r="CR7" s="39">
        <v>55.63</v>
      </c>
      <c r="CS7" s="39">
        <v>55.03</v>
      </c>
      <c r="CT7" s="39">
        <v>55.14</v>
      </c>
      <c r="CU7" s="39">
        <v>55.89</v>
      </c>
      <c r="CV7" s="39">
        <v>60.69</v>
      </c>
      <c r="CW7" s="39">
        <v>83.2</v>
      </c>
      <c r="CX7" s="39">
        <v>88.35</v>
      </c>
      <c r="CY7" s="39">
        <v>85.62</v>
      </c>
      <c r="CZ7" s="39">
        <v>81.62</v>
      </c>
      <c r="DA7" s="39">
        <v>81.849999999999994</v>
      </c>
      <c r="DB7" s="39">
        <v>82.66</v>
      </c>
      <c r="DC7" s="39">
        <v>82.04</v>
      </c>
      <c r="DD7" s="39">
        <v>81.900000000000006</v>
      </c>
      <c r="DE7" s="39">
        <v>81.39</v>
      </c>
      <c r="DF7" s="39">
        <v>81.27</v>
      </c>
      <c r="DG7" s="39">
        <v>89.82</v>
      </c>
      <c r="DH7" s="39">
        <v>37.81</v>
      </c>
      <c r="DI7" s="39">
        <v>38.340000000000003</v>
      </c>
      <c r="DJ7" s="39">
        <v>39.58</v>
      </c>
      <c r="DK7" s="39">
        <v>40.28</v>
      </c>
      <c r="DL7" s="39">
        <v>41.69</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2.02</v>
      </c>
      <c r="EE7" s="39">
        <v>1.56</v>
      </c>
      <c r="EF7" s="39">
        <v>1.82</v>
      </c>
      <c r="EG7" s="39">
        <v>1.61</v>
      </c>
      <c r="EH7" s="39">
        <v>1.44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2021-12-03T06:49:18Z</dcterms:created>
  <dcterms:modified xsi:type="dcterms:W3CDTF">2022-02-21T05:49:10Z</dcterms:modified>
  <cp:category/>
</cp:coreProperties>
</file>